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ДИ\8_ОСДиЦ\ОТДЕЛ СМЕТ\Методика ценообразования 2023 г\ХОЗСПОСОБ\"/>
    </mc:Choice>
  </mc:AlternateContent>
  <bookViews>
    <workbookView xWindow="0" yWindow="0" windowWidth="16500" windowHeight="14430"/>
  </bookViews>
  <sheets>
    <sheet name="Образец сметы 2022" sheetId="1" r:id="rId1"/>
    <sheet name="настройка параметров" sheetId="2" r:id="rId2"/>
    <sheet name="Выгрузка" sheetId="3" r:id="rId3"/>
  </sheets>
  <definedNames>
    <definedName name="_xlnm.Print_Titles" localSheetId="0">'Образец сметы 2022'!$26:$26</definedName>
  </definedNames>
  <calcPr calcId="162913"/>
</workbook>
</file>

<file path=xl/calcChain.xml><?xml version="1.0" encoding="utf-8"?>
<calcChain xmlns="http://schemas.openxmlformats.org/spreadsheetml/2006/main">
  <c r="J63" i="1" l="1"/>
  <c r="J70" i="1"/>
  <c r="J69" i="1"/>
  <c r="J68" i="1"/>
  <c r="J67" i="1"/>
  <c r="J66" i="1"/>
  <c r="J64" i="1"/>
</calcChain>
</file>

<file path=xl/sharedStrings.xml><?xml version="1.0" encoding="utf-8"?>
<sst xmlns="http://schemas.openxmlformats.org/spreadsheetml/2006/main" count="189" uniqueCount="120">
  <si>
    <t>СОГЛАСОВАНО:</t>
  </si>
  <si>
    <t>УТВЕРЖДАЮ:</t>
  </si>
  <si>
    <t>Должность руководителя подрядной организации</t>
  </si>
  <si>
    <t xml:space="preserve">Директор по инвестициям АО "РЭС" </t>
  </si>
  <si>
    <t>Строительство эл. сетей 10-0,4 кВ в рамках типовых договоров по технологическому присоединению с инвест.составляющей</t>
  </si>
  <si>
    <t>(наименование стройки)</t>
  </si>
  <si>
    <t>ЛОКАЛЬНАЯ СМЕТА № 1</t>
  </si>
  <si>
    <t>(локальная смета)</t>
  </si>
  <si>
    <t>на Строительство КЛ, ЛЭП-0,4кВ от ЛЭП-0,4 кВ Л-3 ТП-95б до участка заявителя, г. Бердск, ТСЖ Жемчужина</t>
  </si>
  <si>
    <t>(наименование работ и затрат, наименование объекта)</t>
  </si>
  <si>
    <t>Основание:</t>
  </si>
  <si>
    <t>Сметная стоимость</t>
  </si>
  <si>
    <t>руб.</t>
  </si>
  <si>
    <t xml:space="preserve">   строительных работ</t>
  </si>
  <si>
    <t>Средства на оплату труда</t>
  </si>
  <si>
    <t>Сметная трудоемкость</t>
  </si>
  <si>
    <t>чел.час</t>
  </si>
  <si>
    <t xml:space="preserve">Составлен(а) в текущих (прогнозных) ценах по состоянию на </t>
  </si>
  <si>
    <t>3 кв. 2022г.</t>
  </si>
  <si>
    <t>№ п/п</t>
  </si>
  <si>
    <t>Шифр и номер позиции норматива</t>
  </si>
  <si>
    <t>Наименование работ и затрат, единица измерения</t>
  </si>
  <si>
    <t>Кол-во</t>
  </si>
  <si>
    <t>Стоимость единицы, руб.</t>
  </si>
  <si>
    <t>Общая стоимость, руб.</t>
  </si>
  <si>
    <t xml:space="preserve">Затраты труда рабочих, чел.-ч, не занятых обслуживанием машин </t>
  </si>
  <si>
    <t>Всего</t>
  </si>
  <si>
    <t>эксплуатации машин</t>
  </si>
  <si>
    <t>мате-риалы</t>
  </si>
  <si>
    <t>оплаты труда</t>
  </si>
  <si>
    <t>в т.ч. оплаты труда</t>
  </si>
  <si>
    <t>на единицу</t>
  </si>
  <si>
    <t>всего</t>
  </si>
  <si>
    <t>Раздел 1. Строительство</t>
  </si>
  <si>
    <t>2</t>
  </si>
  <si>
    <t>ФЕР01-02-027-01
Приказ Минстроя России от 26.12.2019 №876/пр</t>
  </si>
  <si>
    <t>Планировка площадей: механизированным способом, группа грунтов 1
(1000 м2)</t>
  </si>
  <si>
    <t>1 382,04
569,35</t>
  </si>
  <si>
    <t>1,38
0,57</t>
  </si>
  <si>
    <t>Приказ от 07.07.2022 № 557/пр прил.8 табл.1 п.5</t>
  </si>
  <si>
    <t>Производство работ осуществляется в стесненных условиях населенных пунктов ОЗП=1,15; ЭМ=1,15; ЗПМ=1,15; ТЗ=1,15; ТЗМ=1,15</t>
  </si>
  <si>
    <t>Приказ от 07.07.2022 № 557/пр прил.8 табл.1 п.4</t>
  </si>
  <si>
    <t>Производство работ осуществляется в охранной зоне действующей воздушной линии электропередачи, вблизи объектов, находящихся под напряжением, внутри объектов капитального строительства, внутренняя проводка в которых не обесточена, если это приведет к ограничению действий рабочих в соответствии с требованиями техники безопасности ОЗП=1,2; ЭМ=1,2; ЗПМ=1,2; ТЗ=1,2; ТЗМ=1,2</t>
  </si>
  <si>
    <t>(54)-1, ФЕР, 3 кв 2022 (СМР), Письмо Минстроя России от 15.08.2022 г. №40506-ИФ/09 прил.1</t>
  </si>
  <si>
    <t>ИНДЕКС К ПОЗИЦИИ: Прочие объекты ОЗП=36,38; ЭМ=12,31; ЗПМ=36,38; МАТ=8,08</t>
  </si>
  <si>
    <t>Накладные расходы 89% ФОТ (от 0,57)</t>
  </si>
  <si>
    <t>Сметная прибыль 41% ФОТ (от 0,57)</t>
  </si>
  <si>
    <t>Итого c накладными и см. прибылью</t>
  </si>
  <si>
    <t>3</t>
  </si>
  <si>
    <t>ФЕР27-04-016-05
Приказ Минстроя России от 01.06.2020 №294/пр</t>
  </si>
  <si>
    <t>Устройство прослойки из нетканого синтетического материала (НСМ) в земляном полотне: в "обойме"
(1000 м2)</t>
  </si>
  <si>
    <t>43 733,16
29 191,31</t>
  </si>
  <si>
    <t>14 529,25
5 093,93</t>
  </si>
  <si>
    <t>14,53
5,09</t>
  </si>
  <si>
    <t>Накладные расходы 147% ФОТ (от 34,28)</t>
  </si>
  <si>
    <t>Сметная прибыль 134% ФОТ (от 34,28)</t>
  </si>
  <si>
    <t>1</t>
  </si>
  <si>
    <t>ФССЦ-01.7.12.05-0053
Приказ Минстроя России от 01.06.2020 №294/пр</t>
  </si>
  <si>
    <t>Геотекстиль нетканый из полиэфирного волокна, иглопробивной, поверхностная плотность 200 г/м2
(м2)</t>
  </si>
  <si>
    <t>5</t>
  </si>
  <si>
    <t>ФЕР27-04-009-01
Приказ Минстроя России от 01.06.2020 №294/пр</t>
  </si>
  <si>
    <t>Устройство оснований толщиной 12 см из щебня фракции 70-120 мм: однослойных
(1000 м2)</t>
  </si>
  <si>
    <t>267 793,26
21 812,72</t>
  </si>
  <si>
    <t>144 622,43
23 599,71</t>
  </si>
  <si>
    <t>144,62
23,60</t>
  </si>
  <si>
    <t>Накладные расходы 147% ФОТ (от 45,41)</t>
  </si>
  <si>
    <t>Сметная прибыль 134% ФОТ (от 45,41)</t>
  </si>
  <si>
    <t>6</t>
  </si>
  <si>
    <t>ФЕР27-04-009-03
Приказ Минстроя России от 01.06.2020 №294/пр</t>
  </si>
  <si>
    <t>На каждый 1 см изменения толщины слоя добавлять или исключать к расценкам 27-04-009-01, 27-04-009-02
(1000 м2)</t>
  </si>
  <si>
    <t>88 961,51
1 395,54</t>
  </si>
  <si>
    <t>46 597,54
7 246,90</t>
  </si>
  <si>
    <t>46,60
7,25</t>
  </si>
  <si>
    <t>(до толщины 20 см) ПЗ=5 (ОЗП=5; ЭМ=5 к расх.; ЗПМ=5; МАТ=5 к расх.; ТЗ=5; ТЗМ=5)</t>
  </si>
  <si>
    <t>Накладные расходы 147% ФОТ (от 8,65)</t>
  </si>
  <si>
    <t>Сметная прибыль 134% ФОТ (от 8,65)</t>
  </si>
  <si>
    <t>Итого прямые затраты по смете в текущих ценах</t>
  </si>
  <si>
    <t>207,13
36,51</t>
  </si>
  <si>
    <t>Накладные расходы</t>
  </si>
  <si>
    <t>Сметная прибыль</t>
  </si>
  <si>
    <t>Итоги по смете:</t>
  </si>
  <si>
    <t xml:space="preserve">     Земляные работы, выполняемые по другим видам работ (подготовительным, сопутствующим, укрепительным)</t>
  </si>
  <si>
    <t xml:space="preserve">     Итого</t>
  </si>
  <si>
    <t xml:space="preserve">          В том числе:</t>
  </si>
  <si>
    <t xml:space="preserve">            Материалы</t>
  </si>
  <si>
    <t xml:space="preserve">            Машины и механизмы</t>
  </si>
  <si>
    <t xml:space="preserve">            ФОТ</t>
  </si>
  <si>
    <t xml:space="preserve">            Накладные расходы</t>
  </si>
  <si>
    <t xml:space="preserve">            Сметная прибыль</t>
  </si>
  <si>
    <t xml:space="preserve">     НДС 20%</t>
  </si>
  <si>
    <t xml:space="preserve">  ВСЕГО по смете</t>
  </si>
  <si>
    <t>Принял:  ____________________________ Ведущий инженер ОСДиЦ</t>
  </si>
  <si>
    <t>[должность, подпись (инициалы, фамилия)]</t>
  </si>
  <si>
    <t/>
  </si>
  <si>
    <r>
      <t xml:space="preserve">1. Перед тем как перейти к настройкам параметров вывода на печать необходимо </t>
    </r>
    <r>
      <rPr>
        <b/>
        <u/>
        <sz val="11"/>
        <color rgb="FFFF0000"/>
        <rFont val="Calibri"/>
        <family val="2"/>
        <charset val="204"/>
      </rPr>
      <t>раскрыть ИТОГИ по СМЕТЕ</t>
    </r>
  </si>
  <si>
    <t>2. Далее Файл/печать/образцы форм</t>
  </si>
  <si>
    <t>1. Расчет/Базисно-индексный метод с применением индексов по статьям затрат в позициях локальной сметы.</t>
  </si>
  <si>
    <t>2. Методика 2020 галочку не ставим, способ расчета к-тов уровневый.</t>
  </si>
  <si>
    <t>3. Промежуточное кругление до копеек</t>
  </si>
  <si>
    <t>4.  Коэффициенты к итогам применяем в каждой позиции.</t>
  </si>
  <si>
    <t>Примечание: При наличии понижающего к-та к стоимости договора - способ учета при подведении итогов.</t>
  </si>
  <si>
    <t>5. Действущие справочники по НР и СП на момент согласования.</t>
  </si>
  <si>
    <t>6. Индексы применять по статьям затрат в каждой позиции.</t>
  </si>
  <si>
    <t>7. Обязательно указать всю информацию по договору в файл гранда, для правильной выгрузки смет, КС-2, КС-3</t>
  </si>
  <si>
    <t xml:space="preserve">     Строительные работы</t>
  </si>
  <si>
    <t>разделитель групп рязрядов</t>
  </si>
  <si>
    <t>8.  Правильное применение тендерного коэффициента по условиям договора.</t>
  </si>
  <si>
    <t>9. Правильное исключените давальчесткго оборудования по сметам с тендерным коэффициентом и без.</t>
  </si>
  <si>
    <t>10. Настройка понижающего коэффициента (не тендерного) к стоимости по договору.</t>
  </si>
  <si>
    <t>Устинова Е.П.</t>
  </si>
  <si>
    <r>
      <rPr>
        <b/>
        <sz val="10"/>
        <rFont val="Arial"/>
        <family val="2"/>
        <charset val="204"/>
      </rPr>
      <t>на Строительство КЛ</t>
    </r>
    <r>
      <rPr>
        <sz val="10"/>
        <rFont val="Arial"/>
        <family val="2"/>
        <charset val="204"/>
      </rPr>
      <t>,</t>
    </r>
    <r>
      <rPr>
        <b/>
        <i/>
        <sz val="10"/>
        <rFont val="Arial"/>
        <family val="2"/>
        <charset val="204"/>
      </rPr>
      <t xml:space="preserve"> Далее наименование объекта по п.1.1 ТЗ</t>
    </r>
    <r>
      <rPr>
        <sz val="10"/>
        <rFont val="Arial"/>
        <family val="2"/>
        <charset val="204"/>
      </rPr>
      <t xml:space="preserve"> - </t>
    </r>
    <r>
      <rPr>
        <sz val="10"/>
        <color rgb="FFFF0000"/>
        <rFont val="Arial"/>
        <family val="2"/>
        <charset val="204"/>
      </rPr>
      <t>ЛЭП-0,4кВ от ЛЭП-0,4 кВ Л-3 ТП-95б до участка заявителя, г. Бердск, ТСЖ Жемчужина</t>
    </r>
  </si>
  <si>
    <r>
      <rPr>
        <b/>
        <i/>
        <sz val="10"/>
        <rFont val="Arial"/>
        <family val="2"/>
        <charset val="204"/>
      </rPr>
      <t>п.1.1 договора -</t>
    </r>
    <r>
      <rPr>
        <sz val="10"/>
        <rFont val="Arial"/>
        <family val="2"/>
        <charset val="204"/>
      </rPr>
      <t xml:space="preserve"> Строительство эл. сетей 10-0,4 кВ в рамках типовых договоров по технологическому присоединению с инвест.составляющей</t>
    </r>
  </si>
  <si>
    <r>
      <t xml:space="preserve">№ договора, № РД, </t>
    </r>
    <r>
      <rPr>
        <b/>
        <sz val="8"/>
        <color rgb="FFFF0000"/>
        <rFont val="Arial"/>
        <family val="2"/>
        <charset val="204"/>
      </rPr>
      <t>при наличии технического акта указать номер!</t>
    </r>
  </si>
  <si>
    <t>доверенность №520/22 от 17.11.2022г.</t>
  </si>
  <si>
    <t>Сдал:  ____________________________ Должность со стороны подрядной организации</t>
  </si>
  <si>
    <t>"____" ________________ 2023 года</t>
  </si>
  <si>
    <t>Итоги по смете с учетом тендерного коэффициента 0,1234567</t>
  </si>
  <si>
    <t>в гранде тендерный не отображается отдельной строчкой, при выгрузке смет и АВР значение тендерного вносится вручную</t>
  </si>
  <si>
    <r>
      <t>11. Настройка понижающего коэффициента (</t>
    </r>
    <r>
      <rPr>
        <b/>
        <u/>
        <sz val="11"/>
        <color rgb="FFFF0000"/>
        <rFont val="Calibri"/>
        <family val="2"/>
        <charset val="204"/>
      </rPr>
      <t>не тендерного</t>
    </r>
    <r>
      <rPr>
        <u/>
        <sz val="11"/>
        <color rgb="FF000000"/>
        <rFont val="Calibri"/>
        <family val="2"/>
        <charset val="204"/>
      </rPr>
      <t>) к стоимости по РАМОЧНЫМ договорам с единичными расценками по видам работ.</t>
    </r>
  </si>
  <si>
    <t>Приложение №5 кметодике ценообразования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</si>
</sst>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22" x14ac:knownFonts="1">
    <font>
      <sz val="11"/>
      <color rgb="FF000000"/>
      <name val="Calibri"/>
      <charset val="204"/>
    </font>
    <font>
      <sz val="8"/>
      <color rgb="FF000000"/>
      <name val="Arial"/>
      <family val="2"/>
      <charset val="204"/>
    </font>
    <font>
      <sz val="8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14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8"/>
      <name val="Arial"/>
      <family val="2"/>
      <charset val="204"/>
    </font>
    <font>
      <i/>
      <sz val="8"/>
      <color rgb="FF000000"/>
      <name val="Arial"/>
      <family val="2"/>
      <charset val="204"/>
    </font>
    <font>
      <sz val="10"/>
      <color rgb="FF000000"/>
      <name val="Calibri"/>
      <family val="2"/>
      <charset val="204"/>
    </font>
    <font>
      <b/>
      <u/>
      <sz val="11"/>
      <color rgb="FFFF0000"/>
      <name val="Calibri"/>
      <family val="2"/>
      <charset val="204"/>
    </font>
    <font>
      <sz val="11"/>
      <color rgb="FF000000"/>
      <name val="Calibri"/>
      <family val="2"/>
      <charset val="204"/>
    </font>
    <font>
      <i/>
      <sz val="11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u/>
      <sz val="11"/>
      <color rgb="FF00000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116">
    <xf numFmtId="0" fontId="0" fillId="0" borderId="0" xfId="0"/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wrapText="1"/>
    </xf>
    <xf numFmtId="49" fontId="1" fillId="0" borderId="0" xfId="0" applyNumberFormat="1" applyFont="1" applyFill="1" applyBorder="1" applyAlignment="1" applyProtection="1"/>
    <xf numFmtId="49" fontId="2" fillId="0" borderId="0" xfId="0" applyNumberFormat="1" applyFont="1" applyFill="1" applyBorder="1" applyAlignment="1" applyProtection="1">
      <alignment horizontal="right"/>
    </xf>
    <xf numFmtId="49" fontId="3" fillId="0" borderId="0" xfId="0" applyNumberFormat="1" applyFont="1" applyFill="1" applyBorder="1" applyAlignment="1" applyProtection="1">
      <alignment vertical="top"/>
    </xf>
    <xf numFmtId="49" fontId="1" fillId="0" borderId="1" xfId="0" applyNumberFormat="1" applyFont="1" applyFill="1" applyBorder="1" applyAlignment="1" applyProtection="1"/>
    <xf numFmtId="49" fontId="1" fillId="0" borderId="1" xfId="0" applyNumberFormat="1" applyFont="1" applyFill="1" applyBorder="1" applyAlignment="1" applyProtection="1">
      <alignment horizontal="right"/>
    </xf>
    <xf numFmtId="49" fontId="1" fillId="0" borderId="0" xfId="0" applyNumberFormat="1" applyFont="1" applyFill="1" applyBorder="1" applyAlignment="1" applyProtection="1">
      <alignment wrapText="1"/>
    </xf>
    <xf numFmtId="49" fontId="2" fillId="0" borderId="0" xfId="0" applyNumberFormat="1" applyFont="1" applyFill="1" applyBorder="1" applyAlignment="1" applyProtection="1">
      <alignment vertical="top"/>
    </xf>
    <xf numFmtId="49" fontId="1" fillId="0" borderId="0" xfId="0" applyNumberFormat="1" applyFont="1" applyFill="1" applyBorder="1" applyAlignment="1" applyProtection="1">
      <alignment horizontal="right"/>
    </xf>
    <xf numFmtId="0" fontId="4" fillId="0" borderId="0" xfId="0" applyNumberFormat="1" applyFont="1" applyFill="1" applyBorder="1" applyAlignment="1" applyProtection="1">
      <alignment wrapText="1"/>
    </xf>
    <xf numFmtId="49" fontId="5" fillId="0" borderId="0" xfId="0" applyNumberFormat="1" applyFont="1" applyFill="1" applyBorder="1" applyAlignment="1" applyProtection="1">
      <alignment horizontal="center" vertical="top"/>
    </xf>
    <xf numFmtId="49" fontId="2" fillId="0" borderId="0" xfId="0" applyNumberFormat="1" applyFont="1" applyFill="1" applyBorder="1" applyAlignment="1" applyProtection="1"/>
    <xf numFmtId="49" fontId="2" fillId="0" borderId="0" xfId="0" applyNumberFormat="1" applyFont="1" applyFill="1" applyBorder="1" applyAlignment="1" applyProtection="1">
      <alignment wrapText="1"/>
    </xf>
    <xf numFmtId="0" fontId="2" fillId="0" borderId="0" xfId="0" applyNumberFormat="1" applyFont="1" applyFill="1" applyBorder="1" applyAlignment="1" applyProtection="1"/>
    <xf numFmtId="0" fontId="1" fillId="0" borderId="3" xfId="0" applyNumberFormat="1" applyFont="1" applyFill="1" applyBorder="1" applyAlignment="1" applyProtection="1"/>
    <xf numFmtId="2" fontId="2" fillId="0" borderId="3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vertical="center" wrapText="1"/>
    </xf>
    <xf numFmtId="2" fontId="2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left" vertical="top"/>
    </xf>
    <xf numFmtId="0" fontId="1" fillId="0" borderId="1" xfId="0" applyNumberFormat="1" applyFont="1" applyFill="1" applyBorder="1" applyAlignment="1" applyProtection="1"/>
    <xf numFmtId="2" fontId="2" fillId="0" borderId="0" xfId="0" applyNumberFormat="1" applyFont="1" applyFill="1" applyBorder="1" applyAlignment="1" applyProtection="1">
      <alignment horizontal="right"/>
    </xf>
    <xf numFmtId="0" fontId="2" fillId="0" borderId="1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Border="1" applyAlignment="1" applyProtection="1">
      <alignment vertical="center"/>
    </xf>
    <xf numFmtId="49" fontId="7" fillId="0" borderId="4" xfId="0" applyNumberFormat="1" applyFont="1" applyFill="1" applyBorder="1" applyAlignment="1" applyProtection="1">
      <alignment horizontal="center" vertical="center" wrapText="1"/>
    </xf>
    <xf numFmtId="49" fontId="8" fillId="0" borderId="4" xfId="0" applyNumberFormat="1" applyFont="1" applyFill="1" applyBorder="1" applyAlignment="1" applyProtection="1">
      <alignment horizontal="center" vertical="center" wrapText="1"/>
    </xf>
    <xf numFmtId="49" fontId="7" fillId="0" borderId="4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wrapText="1"/>
    </xf>
    <xf numFmtId="49" fontId="3" fillId="0" borderId="4" xfId="0" applyNumberFormat="1" applyFont="1" applyFill="1" applyBorder="1" applyAlignment="1" applyProtection="1">
      <alignment horizontal="center" vertical="top" wrapText="1"/>
    </xf>
    <xf numFmtId="49" fontId="3" fillId="0" borderId="4" xfId="0" applyNumberFormat="1" applyFont="1" applyFill="1" applyBorder="1" applyAlignment="1" applyProtection="1">
      <alignment horizontal="left" vertical="top" wrapText="1"/>
    </xf>
    <xf numFmtId="164" fontId="3" fillId="0" borderId="4" xfId="0" applyNumberFormat="1" applyFont="1" applyFill="1" applyBorder="1" applyAlignment="1" applyProtection="1">
      <alignment horizontal="center" vertical="top" wrapText="1"/>
    </xf>
    <xf numFmtId="4" fontId="3" fillId="0" borderId="4" xfId="0" applyNumberFormat="1" applyFont="1" applyFill="1" applyBorder="1" applyAlignment="1" applyProtection="1">
      <alignment horizontal="right" vertical="top" wrapText="1"/>
    </xf>
    <xf numFmtId="4" fontId="10" fillId="0" borderId="4" xfId="0" applyNumberFormat="1" applyFont="1" applyFill="1" applyBorder="1" applyAlignment="1" applyProtection="1">
      <alignment horizontal="right" vertical="top" wrapText="1"/>
    </xf>
    <xf numFmtId="1" fontId="3" fillId="0" borderId="4" xfId="0" applyNumberFormat="1" applyFont="1" applyFill="1" applyBorder="1" applyAlignment="1" applyProtection="1">
      <alignment horizontal="right" vertical="top" wrapText="1"/>
    </xf>
    <xf numFmtId="0" fontId="3" fillId="0" borderId="0" xfId="0" applyNumberFormat="1" applyFont="1" applyFill="1" applyBorder="1" applyAlignment="1" applyProtection="1">
      <alignment wrapText="1"/>
    </xf>
    <xf numFmtId="49" fontId="1" fillId="0" borderId="13" xfId="0" applyNumberFormat="1" applyFont="1" applyFill="1" applyBorder="1" applyAlignment="1" applyProtection="1">
      <alignment horizontal="center" vertical="top" wrapText="1"/>
    </xf>
    <xf numFmtId="49" fontId="1" fillId="0" borderId="1" xfId="0" applyNumberFormat="1" applyFont="1" applyFill="1" applyBorder="1" applyAlignment="1" applyProtection="1">
      <alignment horizontal="right" vertical="top" wrapText="1"/>
    </xf>
    <xf numFmtId="49" fontId="1" fillId="0" borderId="3" xfId="0" applyNumberFormat="1" applyFont="1" applyFill="1" applyBorder="1" applyAlignment="1" applyProtection="1">
      <alignment horizontal="right" vertical="top" wrapText="1"/>
    </xf>
    <xf numFmtId="49" fontId="1" fillId="0" borderId="13" xfId="0" applyNumberFormat="1" applyFont="1" applyFill="1" applyBorder="1" applyAlignment="1" applyProtection="1">
      <alignment vertical="top" wrapText="1"/>
    </xf>
    <xf numFmtId="49" fontId="1" fillId="0" borderId="3" xfId="0" applyNumberFormat="1" applyFont="1" applyFill="1" applyBorder="1" applyAlignment="1" applyProtection="1">
      <alignment vertical="top" wrapText="1"/>
    </xf>
    <xf numFmtId="49" fontId="1" fillId="0" borderId="3" xfId="0" applyNumberFormat="1" applyFont="1" applyFill="1" applyBorder="1" applyAlignment="1" applyProtection="1">
      <alignment horizontal="right" vertical="top"/>
    </xf>
    <xf numFmtId="49" fontId="1" fillId="0" borderId="3" xfId="0" applyNumberFormat="1" applyFont="1" applyFill="1" applyBorder="1" applyAlignment="1" applyProtection="1">
      <alignment horizontal="center" vertical="top" wrapText="1"/>
    </xf>
    <xf numFmtId="0" fontId="1" fillId="0" borderId="3" xfId="0" applyNumberFormat="1" applyFont="1" applyFill="1" applyBorder="1" applyAlignment="1" applyProtection="1">
      <alignment horizontal="center" vertical="top"/>
    </xf>
    <xf numFmtId="4" fontId="1" fillId="0" borderId="3" xfId="0" applyNumberFormat="1" applyFont="1" applyFill="1" applyBorder="1" applyAlignment="1" applyProtection="1">
      <alignment horizontal="right" vertical="top"/>
    </xf>
    <xf numFmtId="0" fontId="1" fillId="0" borderId="3" xfId="0" applyNumberFormat="1" applyFont="1" applyFill="1" applyBorder="1" applyAlignment="1" applyProtection="1">
      <alignment horizontal="right" vertical="top"/>
    </xf>
    <xf numFmtId="0" fontId="11" fillId="0" borderId="3" xfId="0" applyNumberFormat="1" applyFont="1" applyFill="1" applyBorder="1" applyAlignment="1" applyProtection="1">
      <alignment horizontal="left" vertical="top" wrapText="1"/>
    </xf>
    <xf numFmtId="0" fontId="11" fillId="0" borderId="6" xfId="0" applyNumberFormat="1" applyFont="1" applyFill="1" applyBorder="1" applyAlignment="1" applyProtection="1">
      <alignment horizontal="left" vertical="top" wrapText="1"/>
    </xf>
    <xf numFmtId="2" fontId="3" fillId="0" borderId="4" xfId="0" applyNumberFormat="1" applyFont="1" applyFill="1" applyBorder="1" applyAlignment="1" applyProtection="1">
      <alignment horizontal="right" vertical="top" wrapText="1"/>
    </xf>
    <xf numFmtId="165" fontId="3" fillId="0" borderId="4" xfId="0" applyNumberFormat="1" applyFont="1" applyFill="1" applyBorder="1" applyAlignment="1" applyProtection="1">
      <alignment horizontal="right" vertical="top" wrapText="1"/>
    </xf>
    <xf numFmtId="1" fontId="3" fillId="0" borderId="4" xfId="0" applyNumberFormat="1" applyFont="1" applyFill="1" applyBorder="1" applyAlignment="1" applyProtection="1">
      <alignment horizontal="center" vertical="top" wrapText="1"/>
    </xf>
    <xf numFmtId="0" fontId="3" fillId="0" borderId="4" xfId="0" applyNumberFormat="1" applyFont="1" applyFill="1" applyBorder="1" applyAlignment="1" applyProtection="1">
      <alignment horizontal="right" vertical="top" wrapText="1"/>
    </xf>
    <xf numFmtId="4" fontId="1" fillId="0" borderId="4" xfId="0" applyNumberFormat="1" applyFont="1" applyFill="1" applyBorder="1" applyAlignment="1" applyProtection="1">
      <alignment horizontal="right" vertical="top" wrapText="1"/>
    </xf>
    <xf numFmtId="0" fontId="1" fillId="0" borderId="4" xfId="0" applyNumberFormat="1" applyFont="1" applyFill="1" applyBorder="1" applyAlignment="1" applyProtection="1">
      <alignment horizontal="right" vertical="top" wrapText="1"/>
    </xf>
    <xf numFmtId="2" fontId="1" fillId="0" borderId="4" xfId="0" applyNumberFormat="1" applyFont="1" applyFill="1" applyBorder="1" applyAlignment="1" applyProtection="1">
      <alignment horizontal="right" vertical="top" wrapText="1"/>
    </xf>
    <xf numFmtId="0" fontId="12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wrapText="1"/>
    </xf>
    <xf numFmtId="0" fontId="11" fillId="0" borderId="0" xfId="0" applyNumberFormat="1" applyFont="1" applyFill="1" applyBorder="1" applyAlignment="1" applyProtection="1"/>
    <xf numFmtId="49" fontId="2" fillId="0" borderId="0" xfId="0" applyNumberFormat="1" applyFont="1" applyFill="1" applyBorder="1" applyAlignment="1" applyProtection="1">
      <alignment horizontal="right" vertical="top"/>
    </xf>
    <xf numFmtId="0" fontId="14" fillId="0" borderId="0" xfId="0" applyFont="1"/>
    <xf numFmtId="0" fontId="15" fillId="0" borderId="0" xfId="0" applyFont="1"/>
    <xf numFmtId="4" fontId="3" fillId="2" borderId="4" xfId="0" applyNumberFormat="1" applyFont="1" applyFill="1" applyBorder="1" applyAlignment="1" applyProtection="1">
      <alignment horizontal="right" vertical="top" wrapText="1"/>
    </xf>
    <xf numFmtId="4" fontId="1" fillId="2" borderId="4" xfId="0" applyNumberFormat="1" applyFont="1" applyFill="1" applyBorder="1" applyAlignment="1" applyProtection="1">
      <alignment horizontal="right" vertical="top" wrapText="1"/>
    </xf>
    <xf numFmtId="0" fontId="0" fillId="2" borderId="0" xfId="0" applyFill="1"/>
    <xf numFmtId="0" fontId="14" fillId="2" borderId="0" xfId="0" applyFont="1" applyFill="1"/>
    <xf numFmtId="49" fontId="1" fillId="3" borderId="1" xfId="0" applyNumberFormat="1" applyFont="1" applyFill="1" applyBorder="1" applyAlignment="1" applyProtection="1"/>
    <xf numFmtId="49" fontId="1" fillId="3" borderId="1" xfId="0" applyNumberFormat="1" applyFont="1" applyFill="1" applyBorder="1" applyAlignment="1" applyProtection="1">
      <alignment horizontal="right"/>
    </xf>
    <xf numFmtId="49" fontId="1" fillId="3" borderId="0" xfId="0" applyNumberFormat="1" applyFont="1" applyFill="1" applyBorder="1" applyAlignment="1" applyProtection="1">
      <alignment horizontal="right"/>
    </xf>
    <xf numFmtId="0" fontId="21" fillId="0" borderId="0" xfId="0" applyFont="1"/>
    <xf numFmtId="0" fontId="13" fillId="0" borderId="0" xfId="0" applyFont="1"/>
    <xf numFmtId="49" fontId="3" fillId="0" borderId="0" xfId="0" applyNumberFormat="1" applyFont="1" applyFill="1" applyBorder="1" applyAlignment="1" applyProtection="1">
      <alignment horizontal="center" vertical="top"/>
    </xf>
    <xf numFmtId="49" fontId="1" fillId="0" borderId="0" xfId="0" applyNumberFormat="1" applyFont="1" applyFill="1" applyBorder="1" applyAlignment="1" applyProtection="1">
      <alignment horizontal="left" vertical="top"/>
    </xf>
    <xf numFmtId="49" fontId="1" fillId="0" borderId="0" xfId="0" applyNumberFormat="1" applyFont="1" applyFill="1" applyBorder="1" applyAlignment="1" applyProtection="1">
      <alignment vertical="top" wrapText="1"/>
    </xf>
    <xf numFmtId="49" fontId="1" fillId="0" borderId="0" xfId="0" applyNumberFormat="1" applyFont="1" applyFill="1" applyBorder="1" applyAlignment="1" applyProtection="1">
      <alignment horizontal="left" vertical="top" wrapText="1"/>
    </xf>
    <xf numFmtId="49" fontId="1" fillId="0" borderId="0" xfId="0" applyNumberFormat="1" applyFont="1" applyFill="1" applyBorder="1" applyAlignment="1" applyProtection="1">
      <alignment horizontal="right" vertical="top" wrapText="1"/>
    </xf>
    <xf numFmtId="49" fontId="4" fillId="3" borderId="1" xfId="0" applyNumberFormat="1" applyFont="1" applyFill="1" applyBorder="1" applyAlignment="1" applyProtection="1">
      <alignment horizontal="center" wrapText="1"/>
    </xf>
    <xf numFmtId="49" fontId="5" fillId="0" borderId="2" xfId="0" applyNumberFormat="1" applyFont="1" applyFill="1" applyBorder="1" applyAlignment="1" applyProtection="1">
      <alignment horizontal="center" vertical="top"/>
    </xf>
    <xf numFmtId="49" fontId="6" fillId="0" borderId="1" xfId="0" applyNumberFormat="1" applyFont="1" applyFill="1" applyBorder="1" applyAlignment="1" applyProtection="1">
      <alignment horizontal="center"/>
    </xf>
    <xf numFmtId="49" fontId="2" fillId="3" borderId="1" xfId="0" applyNumberFormat="1" applyFont="1" applyFill="1" applyBorder="1" applyAlignment="1" applyProtection="1">
      <alignment horizontal="left" wrapText="1"/>
    </xf>
    <xf numFmtId="0" fontId="2" fillId="0" borderId="0" xfId="0" applyNumberFormat="1" applyFont="1" applyFill="1" applyBorder="1" applyAlignment="1" applyProtection="1">
      <alignment horizontal="center"/>
    </xf>
    <xf numFmtId="49" fontId="7" fillId="0" borderId="4" xfId="0" applyNumberFormat="1" applyFont="1" applyFill="1" applyBorder="1" applyAlignment="1" applyProtection="1">
      <alignment horizontal="center" vertical="center" wrapText="1"/>
    </xf>
    <xf numFmtId="49" fontId="7" fillId="0" borderId="5" xfId="0" applyNumberFormat="1" applyFont="1" applyFill="1" applyBorder="1" applyAlignment="1" applyProtection="1">
      <alignment horizontal="center" vertical="center" wrapText="1"/>
    </xf>
    <xf numFmtId="49" fontId="7" fillId="0" borderId="3" xfId="0" applyNumberFormat="1" applyFont="1" applyFill="1" applyBorder="1" applyAlignment="1" applyProtection="1">
      <alignment horizontal="center" vertical="center" wrapText="1"/>
    </xf>
    <xf numFmtId="49" fontId="7" fillId="0" borderId="6" xfId="0" applyNumberFormat="1" applyFont="1" applyFill="1" applyBorder="1" applyAlignment="1" applyProtection="1">
      <alignment horizontal="center" vertical="center" wrapText="1"/>
    </xf>
    <xf numFmtId="49" fontId="7" fillId="0" borderId="7" xfId="0" applyNumberFormat="1" applyFont="1" applyFill="1" applyBorder="1" applyAlignment="1" applyProtection="1">
      <alignment horizontal="center" vertical="center" wrapText="1"/>
    </xf>
    <xf numFmtId="49" fontId="7" fillId="0" borderId="8" xfId="0" applyNumberFormat="1" applyFont="1" applyFill="1" applyBorder="1" applyAlignment="1" applyProtection="1">
      <alignment horizontal="center" vertical="center" wrapText="1"/>
    </xf>
    <xf numFmtId="49" fontId="7" fillId="0" borderId="10" xfId="0" applyNumberFormat="1" applyFont="1" applyFill="1" applyBorder="1" applyAlignment="1" applyProtection="1">
      <alignment horizontal="center" vertical="center" wrapText="1"/>
    </xf>
    <xf numFmtId="49" fontId="7" fillId="0" borderId="11" xfId="0" applyNumberFormat="1" applyFont="1" applyFill="1" applyBorder="1" applyAlignment="1" applyProtection="1">
      <alignment horizontal="center" vertical="center" wrapText="1"/>
    </xf>
    <xf numFmtId="49" fontId="8" fillId="0" borderId="9" xfId="0" applyNumberFormat="1" applyFont="1" applyFill="1" applyBorder="1" applyAlignment="1" applyProtection="1">
      <alignment horizontal="center" vertical="center" wrapText="1"/>
    </xf>
    <xf numFmtId="49" fontId="8" fillId="0" borderId="12" xfId="0" applyNumberFormat="1" applyFont="1" applyFill="1" applyBorder="1" applyAlignment="1" applyProtection="1">
      <alignment horizontal="center" vertical="center" wrapText="1"/>
    </xf>
    <xf numFmtId="49" fontId="7" fillId="0" borderId="9" xfId="0" applyNumberFormat="1" applyFont="1" applyFill="1" applyBorder="1" applyAlignment="1" applyProtection="1">
      <alignment horizontal="center" vertical="center" wrapText="1"/>
    </xf>
    <xf numFmtId="49" fontId="7" fillId="0" borderId="12" xfId="0" applyNumberFormat="1" applyFont="1" applyFill="1" applyBorder="1" applyAlignment="1" applyProtection="1">
      <alignment horizontal="center" vertical="center" wrapText="1"/>
    </xf>
    <xf numFmtId="49" fontId="7" fillId="0" borderId="4" xfId="0" applyNumberFormat="1" applyFont="1" applyFill="1" applyBorder="1" applyAlignment="1" applyProtection="1">
      <alignment horizontal="center" vertical="center"/>
    </xf>
    <xf numFmtId="49" fontId="9" fillId="0" borderId="5" xfId="0" applyNumberFormat="1" applyFont="1" applyFill="1" applyBorder="1" applyAlignment="1" applyProtection="1">
      <alignment horizontal="left" vertical="center" wrapText="1"/>
    </xf>
    <xf numFmtId="49" fontId="9" fillId="0" borderId="3" xfId="0" applyNumberFormat="1" applyFont="1" applyFill="1" applyBorder="1" applyAlignment="1" applyProtection="1">
      <alignment horizontal="left" vertical="center" wrapText="1"/>
    </xf>
    <xf numFmtId="49" fontId="9" fillId="0" borderId="6" xfId="0" applyNumberFormat="1" applyFont="1" applyFill="1" applyBorder="1" applyAlignment="1" applyProtection="1">
      <alignment horizontal="left" vertical="center" wrapText="1"/>
    </xf>
    <xf numFmtId="49" fontId="3" fillId="0" borderId="4" xfId="0" applyNumberFormat="1" applyFont="1" applyFill="1" applyBorder="1" applyAlignment="1" applyProtection="1">
      <alignment horizontal="left" vertical="top" wrapText="1"/>
    </xf>
    <xf numFmtId="49" fontId="1" fillId="0" borderId="3" xfId="0" applyNumberFormat="1" applyFont="1" applyFill="1" applyBorder="1" applyAlignment="1" applyProtection="1">
      <alignment horizontal="left" vertical="top" wrapText="1"/>
    </xf>
    <xf numFmtId="49" fontId="1" fillId="0" borderId="6" xfId="0" applyNumberFormat="1" applyFont="1" applyFill="1" applyBorder="1" applyAlignment="1" applyProtection="1">
      <alignment horizontal="left" vertical="top" wrapText="1"/>
    </xf>
    <xf numFmtId="49" fontId="3" fillId="0" borderId="5" xfId="0" applyNumberFormat="1" applyFont="1" applyFill="1" applyBorder="1" applyAlignment="1" applyProtection="1">
      <alignment horizontal="left" vertical="top" wrapText="1"/>
    </xf>
    <xf numFmtId="49" fontId="3" fillId="0" borderId="3" xfId="0" applyNumberFormat="1" applyFont="1" applyFill="1" applyBorder="1" applyAlignment="1" applyProtection="1">
      <alignment horizontal="left" vertical="top" wrapText="1"/>
    </xf>
    <xf numFmtId="49" fontId="3" fillId="0" borderId="6" xfId="0" applyNumberFormat="1" applyFont="1" applyFill="1" applyBorder="1" applyAlignment="1" applyProtection="1">
      <alignment horizontal="left" vertical="top" wrapText="1"/>
    </xf>
    <xf numFmtId="49" fontId="3" fillId="4" borderId="5" xfId="0" applyNumberFormat="1" applyFont="1" applyFill="1" applyBorder="1" applyAlignment="1" applyProtection="1">
      <alignment horizontal="left" vertical="top" wrapText="1"/>
    </xf>
    <xf numFmtId="49" fontId="3" fillId="4" borderId="3" xfId="0" applyNumberFormat="1" applyFont="1" applyFill="1" applyBorder="1" applyAlignment="1" applyProtection="1">
      <alignment horizontal="left" vertical="top" wrapText="1"/>
    </xf>
    <xf numFmtId="49" fontId="3" fillId="4" borderId="6" xfId="0" applyNumberFormat="1" applyFont="1" applyFill="1" applyBorder="1" applyAlignment="1" applyProtection="1">
      <alignment horizontal="left" vertical="top" wrapText="1"/>
    </xf>
    <xf numFmtId="49" fontId="16" fillId="0" borderId="5" xfId="0" applyNumberFormat="1" applyFont="1" applyFill="1" applyBorder="1" applyAlignment="1" applyProtection="1">
      <alignment horizontal="left" vertical="top" wrapText="1"/>
    </xf>
    <xf numFmtId="49" fontId="1" fillId="0" borderId="5" xfId="0" applyNumberFormat="1" applyFont="1" applyFill="1" applyBorder="1" applyAlignment="1" applyProtection="1">
      <alignment horizontal="left" vertical="top" wrapText="1"/>
    </xf>
    <xf numFmtId="2" fontId="1" fillId="0" borderId="5" xfId="0" applyNumberFormat="1" applyFont="1" applyFill="1" applyBorder="1" applyAlignment="1" applyProtection="1">
      <alignment horizontal="left" vertical="top" wrapText="1"/>
    </xf>
    <xf numFmtId="2" fontId="1" fillId="0" borderId="3" xfId="0" applyNumberFormat="1" applyFont="1" applyFill="1" applyBorder="1" applyAlignment="1" applyProtection="1">
      <alignment horizontal="left" vertical="top" wrapText="1"/>
    </xf>
    <xf numFmtId="2" fontId="1" fillId="0" borderId="6" xfId="0" applyNumberFormat="1" applyFont="1" applyFill="1" applyBorder="1" applyAlignment="1" applyProtection="1">
      <alignment horizontal="left" vertical="top" wrapText="1"/>
    </xf>
    <xf numFmtId="49" fontId="11" fillId="0" borderId="0" xfId="0" applyNumberFormat="1" applyFont="1" applyFill="1" applyBorder="1" applyAlignment="1" applyProtection="1">
      <alignment horizontal="center"/>
    </xf>
    <xf numFmtId="49" fontId="5" fillId="0" borderId="0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left" wrapText="1"/>
    </xf>
    <xf numFmtId="49" fontId="12" fillId="0" borderId="0" xfId="0" applyNumberFormat="1" applyFont="1" applyFill="1" applyBorder="1" applyAlignment="1" applyProtection="1">
      <alignment horizontal="center"/>
    </xf>
    <xf numFmtId="49" fontId="12" fillId="2" borderId="0" xfId="0" applyNumberFormat="1" applyFont="1" applyFill="1" applyBorder="1" applyAlignment="1" applyProtection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2</xdr:row>
      <xdr:rowOff>38100</xdr:rowOff>
    </xdr:from>
    <xdr:to>
      <xdr:col>11</xdr:col>
      <xdr:colOff>38100</xdr:colOff>
      <xdr:row>20</xdr:row>
      <xdr:rowOff>133350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217" t="513" r="26237" b="52043"/>
        <a:stretch/>
      </xdr:blipFill>
      <xdr:spPr>
        <a:xfrm>
          <a:off x="1257300" y="419100"/>
          <a:ext cx="5486400" cy="352425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23</xdr:row>
      <xdr:rowOff>66676</xdr:rowOff>
    </xdr:from>
    <xdr:to>
      <xdr:col>11</xdr:col>
      <xdr:colOff>19050</xdr:colOff>
      <xdr:row>40</xdr:row>
      <xdr:rowOff>123826</xdr:rowOff>
    </xdr:to>
    <xdr:pic>
      <xdr:nvPicPr>
        <xdr:cNvPr id="7" name="Рисунок 6"/>
        <xdr:cNvPicPr/>
      </xdr:nvPicPr>
      <xdr:blipFill rotWithShape="1">
        <a:blip xmlns:r="http://schemas.openxmlformats.org/officeDocument/2006/relationships" r:embed="rId2"/>
        <a:srcRect l="32229" r="26563" b="51539"/>
        <a:stretch/>
      </xdr:blipFill>
      <xdr:spPr>
        <a:xfrm>
          <a:off x="1257299" y="4448176"/>
          <a:ext cx="5467351" cy="32956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9524</xdr:colOff>
      <xdr:row>43</xdr:row>
      <xdr:rowOff>85725</xdr:rowOff>
    </xdr:from>
    <xdr:to>
      <xdr:col>10</xdr:col>
      <xdr:colOff>590549</xdr:colOff>
      <xdr:row>61</xdr:row>
      <xdr:rowOff>47625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3"/>
        <a:srcRect l="32229" t="1" r="26083" b="51823"/>
        <a:stretch/>
      </xdr:blipFill>
      <xdr:spPr>
        <a:xfrm>
          <a:off x="1228724" y="8277225"/>
          <a:ext cx="5457825" cy="33909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64</xdr:row>
      <xdr:rowOff>38099</xdr:rowOff>
    </xdr:from>
    <xdr:to>
      <xdr:col>11</xdr:col>
      <xdr:colOff>38100</xdr:colOff>
      <xdr:row>80</xdr:row>
      <xdr:rowOff>133350</xdr:rowOff>
    </xdr:to>
    <xdr:pic>
      <xdr:nvPicPr>
        <xdr:cNvPr id="6" name="Рисунок 5"/>
        <xdr:cNvPicPr/>
      </xdr:nvPicPr>
      <xdr:blipFill rotWithShape="1">
        <a:blip xmlns:r="http://schemas.openxmlformats.org/officeDocument/2006/relationships" r:embed="rId4"/>
        <a:srcRect l="32229" t="856" r="25761" b="51253"/>
        <a:stretch/>
      </xdr:blipFill>
      <xdr:spPr>
        <a:xfrm>
          <a:off x="1238250" y="12230099"/>
          <a:ext cx="5505450" cy="314325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105</xdr:row>
      <xdr:rowOff>19049</xdr:rowOff>
    </xdr:from>
    <xdr:to>
      <xdr:col>11</xdr:col>
      <xdr:colOff>0</xdr:colOff>
      <xdr:row>124</xdr:row>
      <xdr:rowOff>9525</xdr:rowOff>
    </xdr:to>
    <xdr:pic>
      <xdr:nvPicPr>
        <xdr:cNvPr id="9" name="Рисунок 8"/>
        <xdr:cNvPicPr/>
      </xdr:nvPicPr>
      <xdr:blipFill rotWithShape="1">
        <a:blip xmlns:r="http://schemas.openxmlformats.org/officeDocument/2006/relationships" r:embed="rId5"/>
        <a:srcRect l="32229" t="856" r="26242" b="52394"/>
        <a:stretch/>
      </xdr:blipFill>
      <xdr:spPr>
        <a:xfrm>
          <a:off x="1247775" y="20021549"/>
          <a:ext cx="5457825" cy="3609976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600074</xdr:colOff>
      <xdr:row>125</xdr:row>
      <xdr:rowOff>19050</xdr:rowOff>
    </xdr:from>
    <xdr:to>
      <xdr:col>10</xdr:col>
      <xdr:colOff>571499</xdr:colOff>
      <xdr:row>144</xdr:row>
      <xdr:rowOff>114299</xdr:rowOff>
    </xdr:to>
    <xdr:pic>
      <xdr:nvPicPr>
        <xdr:cNvPr id="10" name="Рисунок 9"/>
        <xdr:cNvPicPr/>
      </xdr:nvPicPr>
      <xdr:blipFill rotWithShape="1">
        <a:blip xmlns:r="http://schemas.openxmlformats.org/officeDocument/2006/relationships" r:embed="rId6"/>
        <a:srcRect l="32228" t="1141" r="26404" b="51539"/>
        <a:stretch/>
      </xdr:blipFill>
      <xdr:spPr>
        <a:xfrm>
          <a:off x="1209674" y="23831550"/>
          <a:ext cx="5457825" cy="37147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148</xdr:row>
      <xdr:rowOff>28575</xdr:rowOff>
    </xdr:from>
    <xdr:to>
      <xdr:col>10</xdr:col>
      <xdr:colOff>323850</xdr:colOff>
      <xdr:row>165</xdr:row>
      <xdr:rowOff>66674</xdr:rowOff>
    </xdr:to>
    <xdr:pic>
      <xdr:nvPicPr>
        <xdr:cNvPr id="13" name="Рисунок 12"/>
        <xdr:cNvPicPr/>
      </xdr:nvPicPr>
      <xdr:blipFill rotWithShape="1">
        <a:blip xmlns:r="http://schemas.openxmlformats.org/officeDocument/2006/relationships" r:embed="rId7"/>
        <a:srcRect l="32229" t="285" r="26082" b="51824"/>
        <a:stretch/>
      </xdr:blipFill>
      <xdr:spPr>
        <a:xfrm>
          <a:off x="1219200" y="28222575"/>
          <a:ext cx="5200650" cy="327659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166</xdr:row>
      <xdr:rowOff>38100</xdr:rowOff>
    </xdr:from>
    <xdr:to>
      <xdr:col>10</xdr:col>
      <xdr:colOff>400051</xdr:colOff>
      <xdr:row>184</xdr:row>
      <xdr:rowOff>19049</xdr:rowOff>
    </xdr:to>
    <xdr:pic>
      <xdr:nvPicPr>
        <xdr:cNvPr id="14" name="Рисунок 13"/>
        <xdr:cNvPicPr/>
      </xdr:nvPicPr>
      <xdr:blipFill rotWithShape="1">
        <a:blip xmlns:r="http://schemas.openxmlformats.org/officeDocument/2006/relationships" r:embed="rId8"/>
        <a:srcRect l="32710" t="285" r="26884" b="51254"/>
        <a:stretch/>
      </xdr:blipFill>
      <xdr:spPr>
        <a:xfrm>
          <a:off x="1238251" y="31661100"/>
          <a:ext cx="5257800" cy="340994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209</xdr:row>
      <xdr:rowOff>184727</xdr:rowOff>
    </xdr:from>
    <xdr:to>
      <xdr:col>10</xdr:col>
      <xdr:colOff>590550</xdr:colOff>
      <xdr:row>228</xdr:row>
      <xdr:rowOff>47625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2399" t="925" r="26346" b="52031"/>
        <a:stretch/>
      </xdr:blipFill>
      <xdr:spPr>
        <a:xfrm>
          <a:off x="1257300" y="39999227"/>
          <a:ext cx="5429250" cy="348239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232</xdr:row>
      <xdr:rowOff>19049</xdr:rowOff>
    </xdr:from>
    <xdr:to>
      <xdr:col>10</xdr:col>
      <xdr:colOff>599420</xdr:colOff>
      <xdr:row>251</xdr:row>
      <xdr:rowOff>57150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2711" t="833" r="13480" b="34714"/>
        <a:stretch/>
      </xdr:blipFill>
      <xdr:spPr>
        <a:xfrm>
          <a:off x="1266826" y="44024549"/>
          <a:ext cx="5428594" cy="3657601"/>
        </a:xfrm>
        <a:prstGeom prst="rect">
          <a:avLst/>
        </a:prstGeom>
      </xdr:spPr>
    </xdr:pic>
    <xdr:clientData/>
  </xdr:twoCellAnchor>
  <xdr:twoCellAnchor editAs="oneCell">
    <xdr:from>
      <xdr:col>0</xdr:col>
      <xdr:colOff>356636</xdr:colOff>
      <xdr:row>256</xdr:row>
      <xdr:rowOff>76199</xdr:rowOff>
    </xdr:from>
    <xdr:to>
      <xdr:col>22</xdr:col>
      <xdr:colOff>335896</xdr:colOff>
      <xdr:row>293</xdr:row>
      <xdr:rowOff>153740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6636" y="48653699"/>
          <a:ext cx="13390460" cy="712604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187</xdr:row>
      <xdr:rowOff>114300</xdr:rowOff>
    </xdr:from>
    <xdr:to>
      <xdr:col>11</xdr:col>
      <xdr:colOff>296916</xdr:colOff>
      <xdr:row>207</xdr:row>
      <xdr:rowOff>115002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28725" y="35737800"/>
          <a:ext cx="5773791" cy="381070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83</xdr:row>
      <xdr:rowOff>80843</xdr:rowOff>
    </xdr:from>
    <xdr:to>
      <xdr:col>11</xdr:col>
      <xdr:colOff>86783</xdr:colOff>
      <xdr:row>102</xdr:row>
      <xdr:rowOff>153105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47775" y="15892343"/>
          <a:ext cx="5544608" cy="3691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2</xdr:row>
      <xdr:rowOff>19050</xdr:rowOff>
    </xdr:from>
    <xdr:to>
      <xdr:col>14</xdr:col>
      <xdr:colOff>438150</xdr:colOff>
      <xdr:row>24</xdr:row>
      <xdr:rowOff>163510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6825" y="400050"/>
          <a:ext cx="7705725" cy="433546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9524</xdr:rowOff>
    </xdr:from>
    <xdr:to>
      <xdr:col>21</xdr:col>
      <xdr:colOff>209550</xdr:colOff>
      <xdr:row>80</xdr:row>
      <xdr:rowOff>189213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92" r="35513" b="1"/>
        <a:stretch/>
      </xdr:blipFill>
      <xdr:spPr>
        <a:xfrm>
          <a:off x="1219200" y="5153024"/>
          <a:ext cx="11791950" cy="10276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1"/>
  <sheetViews>
    <sheetView tabSelected="1" topLeftCell="A61" workbookViewId="0">
      <selection activeCell="A13" sqref="A13:O13"/>
    </sheetView>
  </sheetViews>
  <sheetFormatPr defaultColWidth="9.140625" defaultRowHeight="10.5" customHeight="1" x14ac:dyDescent="0.2"/>
  <cols>
    <col min="1" max="1" width="9" style="1" customWidth="1"/>
    <col min="2" max="2" width="20.140625" style="1" customWidth="1"/>
    <col min="3" max="4" width="10.42578125" style="1" customWidth="1"/>
    <col min="5" max="5" width="13.28515625" style="1" customWidth="1"/>
    <col min="6" max="15" width="10.7109375" style="1" customWidth="1"/>
    <col min="16" max="16" width="9.140625" style="1"/>
    <col min="17" max="17" width="8.42578125" style="1" customWidth="1"/>
    <col min="18" max="18" width="8.7109375" style="1" customWidth="1"/>
    <col min="19" max="19" width="50" style="2" hidden="1" customWidth="1"/>
    <col min="20" max="20" width="53.5703125" style="2" hidden="1" customWidth="1"/>
    <col min="21" max="23" width="170.42578125" style="2" hidden="1" customWidth="1"/>
    <col min="24" max="24" width="34.140625" style="2" hidden="1" customWidth="1"/>
    <col min="25" max="26" width="141.28515625" style="2" hidden="1" customWidth="1"/>
    <col min="27" max="29" width="106.140625" style="2" hidden="1" customWidth="1"/>
    <col min="30" max="30" width="170.42578125" style="2" hidden="1" customWidth="1"/>
    <col min="31" max="16384" width="9.140625" style="1"/>
  </cols>
  <sheetData>
    <row r="1" spans="1:22" customFormat="1" ht="15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 t="s">
        <v>119</v>
      </c>
      <c r="M1" s="3"/>
      <c r="N1" s="4"/>
      <c r="O1" s="3"/>
    </row>
    <row r="2" spans="1:22" customFormat="1" ht="10.5" customHeight="1" x14ac:dyDescent="0.25">
      <c r="A2" s="71" t="s">
        <v>0</v>
      </c>
      <c r="B2" s="71"/>
      <c r="C2" s="71"/>
      <c r="D2" s="5"/>
      <c r="E2" s="3"/>
      <c r="F2" s="3"/>
      <c r="G2" s="3"/>
      <c r="H2" s="3"/>
      <c r="I2" s="3"/>
      <c r="J2" s="3"/>
      <c r="K2" s="3"/>
      <c r="L2" s="71" t="s">
        <v>1</v>
      </c>
      <c r="M2" s="71"/>
      <c r="N2" s="71"/>
      <c r="O2" s="71"/>
    </row>
    <row r="3" spans="1:22" customFormat="1" ht="11.25" customHeight="1" x14ac:dyDescent="0.25">
      <c r="A3" s="72"/>
      <c r="B3" s="72"/>
      <c r="C3" s="72"/>
      <c r="D3" s="72"/>
      <c r="E3" s="3"/>
      <c r="F3" s="3"/>
      <c r="G3" s="3"/>
      <c r="H3" s="3"/>
      <c r="I3" s="3"/>
      <c r="J3" s="3"/>
      <c r="K3" s="73"/>
      <c r="L3" s="73"/>
      <c r="M3" s="73"/>
      <c r="N3" s="73"/>
      <c r="O3" s="73"/>
    </row>
    <row r="4" spans="1:22" customFormat="1" ht="15" x14ac:dyDescent="0.25">
      <c r="A4" s="74" t="s">
        <v>2</v>
      </c>
      <c r="B4" s="74"/>
      <c r="C4" s="74"/>
      <c r="D4" s="74"/>
      <c r="E4" s="3"/>
      <c r="F4" s="3"/>
      <c r="G4" s="3"/>
      <c r="H4" s="3"/>
      <c r="I4" s="3"/>
      <c r="J4" s="3"/>
      <c r="K4" s="75" t="s">
        <v>3</v>
      </c>
      <c r="L4" s="75"/>
      <c r="M4" s="75"/>
      <c r="N4" s="75"/>
      <c r="O4" s="75"/>
      <c r="S4" s="2" t="s">
        <v>2</v>
      </c>
      <c r="T4" s="2" t="s">
        <v>3</v>
      </c>
    </row>
    <row r="5" spans="1:22" customFormat="1" ht="10.5" customHeight="1" x14ac:dyDescent="0.25">
      <c r="A5" s="66"/>
      <c r="B5" s="67"/>
      <c r="C5" s="8"/>
      <c r="D5" s="8"/>
      <c r="E5" s="3"/>
      <c r="F5" s="3"/>
      <c r="G5" s="3"/>
      <c r="H5" s="3"/>
      <c r="I5" s="3"/>
      <c r="J5" s="3"/>
      <c r="K5" s="3"/>
      <c r="L5" s="3"/>
      <c r="M5" s="6"/>
      <c r="N5" s="6"/>
      <c r="O5" s="7" t="s">
        <v>109</v>
      </c>
    </row>
    <row r="6" spans="1:22" customFormat="1" ht="10.5" customHeight="1" x14ac:dyDescent="0.25">
      <c r="A6" s="3" t="s">
        <v>115</v>
      </c>
      <c r="B6" s="9"/>
      <c r="C6" s="9"/>
      <c r="D6" s="9"/>
      <c r="E6" s="3"/>
      <c r="F6" s="3"/>
      <c r="G6" s="3"/>
      <c r="H6" s="3"/>
      <c r="I6" s="3"/>
      <c r="J6" s="3"/>
      <c r="K6" s="3"/>
      <c r="L6" s="3"/>
      <c r="M6" s="9"/>
      <c r="N6" s="9"/>
      <c r="O6" s="10" t="s">
        <v>115</v>
      </c>
    </row>
    <row r="7" spans="1:22" customFormat="1" ht="10.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4"/>
      <c r="N7" s="3"/>
      <c r="O7" s="68" t="s">
        <v>113</v>
      </c>
    </row>
    <row r="8" spans="1:22" customFormat="1" ht="15" x14ac:dyDescent="0.25">
      <c r="A8" s="76" t="s">
        <v>111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U8" s="11" t="s">
        <v>4</v>
      </c>
    </row>
    <row r="9" spans="1:22" customFormat="1" ht="15" x14ac:dyDescent="0.25">
      <c r="A9" s="77" t="s">
        <v>5</v>
      </c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</row>
    <row r="10" spans="1:22" customFormat="1" ht="15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</row>
    <row r="11" spans="1:22" customFormat="1" ht="28.5" customHeight="1" x14ac:dyDescent="0.25">
      <c r="A11" s="78" t="s">
        <v>6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</row>
    <row r="12" spans="1:22" customFormat="1" ht="21" customHeight="1" x14ac:dyDescent="0.25">
      <c r="A12" s="77" t="s">
        <v>7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</row>
    <row r="13" spans="1:22" customFormat="1" ht="15" x14ac:dyDescent="0.25">
      <c r="A13" s="76" t="s">
        <v>110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V13" s="11" t="s">
        <v>8</v>
      </c>
    </row>
    <row r="14" spans="1:22" customFormat="1" ht="15.75" customHeight="1" x14ac:dyDescent="0.25">
      <c r="A14" s="77" t="s">
        <v>9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</row>
    <row r="15" spans="1:22" customFormat="1" ht="30.75" customHeight="1" x14ac:dyDescent="0.25">
      <c r="A15" s="3"/>
      <c r="B15" s="13" t="s">
        <v>10</v>
      </c>
      <c r="C15" s="79" t="s">
        <v>112</v>
      </c>
      <c r="D15" s="79"/>
      <c r="E15" s="79"/>
      <c r="F15" s="79"/>
      <c r="G15" s="79"/>
      <c r="H15" s="14"/>
      <c r="I15" s="14"/>
      <c r="J15" s="14"/>
      <c r="K15" s="14"/>
      <c r="L15" s="14"/>
      <c r="M15" s="14"/>
      <c r="N15" s="14"/>
      <c r="O15" s="14"/>
    </row>
    <row r="16" spans="1:22" customFormat="1" ht="12.75" customHeight="1" x14ac:dyDescent="0.25">
      <c r="B16" s="15" t="s">
        <v>11</v>
      </c>
      <c r="C16" s="15"/>
      <c r="D16" s="16"/>
      <c r="E16" s="17">
        <v>833.95</v>
      </c>
      <c r="F16" s="18" t="s">
        <v>12</v>
      </c>
      <c r="H16" s="15"/>
      <c r="I16" s="15"/>
      <c r="J16" s="15"/>
      <c r="K16" s="15"/>
      <c r="L16" s="15"/>
      <c r="M16" s="19"/>
      <c r="N16" s="19"/>
      <c r="O16" s="15"/>
    </row>
    <row r="17" spans="1:26" customFormat="1" ht="12.75" customHeight="1" x14ac:dyDescent="0.25">
      <c r="B17" s="15" t="s">
        <v>13</v>
      </c>
      <c r="D17" s="16"/>
      <c r="E17" s="17">
        <v>694.96</v>
      </c>
      <c r="F17" s="18" t="s">
        <v>12</v>
      </c>
      <c r="H17" s="15"/>
      <c r="I17" s="15"/>
      <c r="J17" s="15"/>
      <c r="K17" s="15"/>
      <c r="L17" s="15"/>
      <c r="M17" s="19"/>
      <c r="N17" s="19"/>
      <c r="O17" s="15"/>
    </row>
    <row r="18" spans="1:26" customFormat="1" ht="12.75" customHeight="1" x14ac:dyDescent="0.25">
      <c r="B18" s="15" t="s">
        <v>14</v>
      </c>
      <c r="C18" s="15"/>
      <c r="D18" s="16"/>
      <c r="E18" s="17">
        <v>88.91</v>
      </c>
      <c r="F18" s="18" t="s">
        <v>12</v>
      </c>
      <c r="H18" s="15"/>
      <c r="J18" s="15"/>
      <c r="K18" s="15"/>
      <c r="L18" s="15"/>
      <c r="M18" s="20"/>
      <c r="N18" s="4"/>
      <c r="O18" s="21"/>
    </row>
    <row r="19" spans="1:26" customFormat="1" ht="12.75" customHeight="1" x14ac:dyDescent="0.25">
      <c r="B19" s="15" t="s">
        <v>15</v>
      </c>
      <c r="C19" s="15"/>
      <c r="D19" s="22"/>
      <c r="E19" s="17">
        <v>0.17</v>
      </c>
      <c r="F19" s="18" t="s">
        <v>16</v>
      </c>
      <c r="H19" s="15"/>
      <c r="J19" s="15"/>
      <c r="K19" s="15"/>
      <c r="L19" s="15"/>
      <c r="M19" s="23"/>
      <c r="N19" s="23"/>
      <c r="O19" s="18"/>
    </row>
    <row r="20" spans="1:26" customFormat="1" ht="12.75" customHeight="1" x14ac:dyDescent="0.25">
      <c r="B20" s="15" t="s">
        <v>17</v>
      </c>
      <c r="C20" s="15"/>
      <c r="E20" s="20"/>
      <c r="F20" s="24" t="s">
        <v>18</v>
      </c>
      <c r="G20" s="22"/>
      <c r="H20" s="15"/>
      <c r="J20" s="15"/>
      <c r="K20" s="15"/>
      <c r="L20" s="15"/>
      <c r="M20" s="23"/>
      <c r="N20" s="23"/>
      <c r="O20" s="18"/>
    </row>
    <row r="21" spans="1:26" customFormat="1" ht="12.75" customHeight="1" x14ac:dyDescent="0.25">
      <c r="A21" s="15"/>
      <c r="B21" s="15"/>
      <c r="D21" s="20"/>
      <c r="E21" s="21"/>
      <c r="G21" s="15"/>
      <c r="H21" s="15"/>
      <c r="I21" s="15"/>
      <c r="J21" s="15"/>
      <c r="K21" s="15"/>
      <c r="L21" s="80"/>
      <c r="M21" s="80"/>
      <c r="N21" s="15"/>
    </row>
    <row r="22" spans="1:26" customFormat="1" ht="15" x14ac:dyDescent="0.25">
      <c r="A22" s="25"/>
    </row>
    <row r="23" spans="1:26" customFormat="1" ht="36" customHeight="1" x14ac:dyDescent="0.25">
      <c r="A23" s="81" t="s">
        <v>19</v>
      </c>
      <c r="B23" s="81" t="s">
        <v>20</v>
      </c>
      <c r="C23" s="81" t="s">
        <v>21</v>
      </c>
      <c r="D23" s="81"/>
      <c r="E23" s="81"/>
      <c r="F23" s="81" t="s">
        <v>22</v>
      </c>
      <c r="G23" s="82" t="s">
        <v>23</v>
      </c>
      <c r="H23" s="83"/>
      <c r="I23" s="84"/>
      <c r="J23" s="82" t="s">
        <v>24</v>
      </c>
      <c r="K23" s="83"/>
      <c r="L23" s="83"/>
      <c r="M23" s="84"/>
      <c r="N23" s="85" t="s">
        <v>25</v>
      </c>
      <c r="O23" s="86"/>
    </row>
    <row r="24" spans="1:26" customFormat="1" ht="36.75" customHeight="1" x14ac:dyDescent="0.25">
      <c r="A24" s="81"/>
      <c r="B24" s="81"/>
      <c r="C24" s="81"/>
      <c r="D24" s="81"/>
      <c r="E24" s="81"/>
      <c r="F24" s="81"/>
      <c r="G24" s="26" t="s">
        <v>26</v>
      </c>
      <c r="H24" s="26" t="s">
        <v>27</v>
      </c>
      <c r="I24" s="89" t="s">
        <v>28</v>
      </c>
      <c r="J24" s="81" t="s">
        <v>26</v>
      </c>
      <c r="K24" s="91" t="s">
        <v>29</v>
      </c>
      <c r="L24" s="26" t="s">
        <v>27</v>
      </c>
      <c r="M24" s="89" t="s">
        <v>28</v>
      </c>
      <c r="N24" s="87"/>
      <c r="O24" s="88"/>
    </row>
    <row r="25" spans="1:26" customFormat="1" ht="36" x14ac:dyDescent="0.25">
      <c r="A25" s="81"/>
      <c r="B25" s="81"/>
      <c r="C25" s="81"/>
      <c r="D25" s="81"/>
      <c r="E25" s="81"/>
      <c r="F25" s="81"/>
      <c r="G25" s="26" t="s">
        <v>29</v>
      </c>
      <c r="H25" s="27" t="s">
        <v>30</v>
      </c>
      <c r="I25" s="90"/>
      <c r="J25" s="81"/>
      <c r="K25" s="92"/>
      <c r="L25" s="27" t="s">
        <v>30</v>
      </c>
      <c r="M25" s="90"/>
      <c r="N25" s="26" t="s">
        <v>31</v>
      </c>
      <c r="O25" s="26" t="s">
        <v>32</v>
      </c>
    </row>
    <row r="26" spans="1:26" customFormat="1" ht="15" x14ac:dyDescent="0.25">
      <c r="A26" s="28">
        <v>1</v>
      </c>
      <c r="B26" s="28">
        <v>2</v>
      </c>
      <c r="C26" s="93">
        <v>3</v>
      </c>
      <c r="D26" s="93"/>
      <c r="E26" s="93"/>
      <c r="F26" s="28">
        <v>4</v>
      </c>
      <c r="G26" s="28">
        <v>5</v>
      </c>
      <c r="H26" s="28">
        <v>6</v>
      </c>
      <c r="I26" s="28">
        <v>7</v>
      </c>
      <c r="J26" s="28">
        <v>8</v>
      </c>
      <c r="K26" s="28">
        <v>9</v>
      </c>
      <c r="L26" s="28">
        <v>10</v>
      </c>
      <c r="M26" s="28">
        <v>11</v>
      </c>
      <c r="N26" s="28">
        <v>12</v>
      </c>
      <c r="O26" s="28">
        <v>13</v>
      </c>
    </row>
    <row r="27" spans="1:26" customFormat="1" ht="15" x14ac:dyDescent="0.25">
      <c r="A27" s="94" t="s">
        <v>33</v>
      </c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6"/>
      <c r="W27" s="29" t="s">
        <v>33</v>
      </c>
    </row>
    <row r="28" spans="1:26" customFormat="1" ht="45.75" x14ac:dyDescent="0.25">
      <c r="A28" s="30" t="s">
        <v>34</v>
      </c>
      <c r="B28" s="31" t="s">
        <v>35</v>
      </c>
      <c r="C28" s="97" t="s">
        <v>36</v>
      </c>
      <c r="D28" s="97"/>
      <c r="E28" s="97"/>
      <c r="F28" s="32">
        <v>1E-3</v>
      </c>
      <c r="G28" s="33">
        <v>1382.04</v>
      </c>
      <c r="H28" s="33" t="s">
        <v>37</v>
      </c>
      <c r="I28" s="33"/>
      <c r="J28" s="33">
        <v>1.38</v>
      </c>
      <c r="K28" s="33"/>
      <c r="L28" s="34" t="s">
        <v>38</v>
      </c>
      <c r="M28" s="33"/>
      <c r="N28" s="35">
        <v>0</v>
      </c>
      <c r="O28" s="35">
        <v>0</v>
      </c>
      <c r="W28" s="29"/>
      <c r="X28" s="36" t="s">
        <v>36</v>
      </c>
    </row>
    <row r="29" spans="1:26" customFormat="1" ht="22.5" x14ac:dyDescent="0.25">
      <c r="A29" s="37"/>
      <c r="B29" s="38" t="s">
        <v>39</v>
      </c>
      <c r="C29" s="98" t="s">
        <v>40</v>
      </c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9"/>
      <c r="W29" s="29"/>
      <c r="X29" s="36"/>
      <c r="Y29" s="2" t="s">
        <v>40</v>
      </c>
    </row>
    <row r="30" spans="1:26" customFormat="1" ht="34.5" x14ac:dyDescent="0.25">
      <c r="A30" s="37"/>
      <c r="B30" s="38" t="s">
        <v>41</v>
      </c>
      <c r="C30" s="98" t="s">
        <v>42</v>
      </c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9"/>
      <c r="W30" s="29"/>
      <c r="X30" s="36"/>
      <c r="Y30" s="2" t="s">
        <v>42</v>
      </c>
    </row>
    <row r="31" spans="1:26" customFormat="1" ht="45" x14ac:dyDescent="0.25">
      <c r="A31" s="37"/>
      <c r="B31" s="39" t="s">
        <v>43</v>
      </c>
      <c r="C31" s="98" t="s">
        <v>44</v>
      </c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9"/>
      <c r="W31" s="29"/>
      <c r="X31" s="36"/>
      <c r="Z31" s="2" t="s">
        <v>44</v>
      </c>
    </row>
    <row r="32" spans="1:26" customFormat="1" ht="15" x14ac:dyDescent="0.25">
      <c r="A32" s="40"/>
      <c r="B32" s="41"/>
      <c r="C32" s="41"/>
      <c r="D32" s="41"/>
      <c r="E32" s="42" t="s">
        <v>45</v>
      </c>
      <c r="F32" s="43"/>
      <c r="G32" s="44"/>
      <c r="H32" s="16"/>
      <c r="I32" s="16"/>
      <c r="J32" s="45">
        <v>0.51</v>
      </c>
      <c r="K32" s="46"/>
      <c r="L32" s="46"/>
      <c r="M32" s="46"/>
      <c r="N32" s="47"/>
      <c r="O32" s="48"/>
      <c r="W32" s="29"/>
      <c r="X32" s="36"/>
    </row>
    <row r="33" spans="1:26" customFormat="1" ht="15" x14ac:dyDescent="0.25">
      <c r="A33" s="40"/>
      <c r="B33" s="41"/>
      <c r="C33" s="41"/>
      <c r="D33" s="41"/>
      <c r="E33" s="42" t="s">
        <v>46</v>
      </c>
      <c r="F33" s="43"/>
      <c r="G33" s="44"/>
      <c r="H33" s="16"/>
      <c r="I33" s="16"/>
      <c r="J33" s="45">
        <v>0.23</v>
      </c>
      <c r="K33" s="46"/>
      <c r="L33" s="46"/>
      <c r="M33" s="46"/>
      <c r="N33" s="47"/>
      <c r="O33" s="48"/>
      <c r="W33" s="29"/>
      <c r="X33" s="36"/>
    </row>
    <row r="34" spans="1:26" customFormat="1" ht="15" x14ac:dyDescent="0.25">
      <c r="A34" s="40"/>
      <c r="B34" s="41"/>
      <c r="C34" s="41"/>
      <c r="D34" s="41"/>
      <c r="E34" s="42" t="s">
        <v>47</v>
      </c>
      <c r="F34" s="43"/>
      <c r="G34" s="44"/>
      <c r="H34" s="16"/>
      <c r="I34" s="16"/>
      <c r="J34" s="45">
        <v>2.12</v>
      </c>
      <c r="K34" s="46"/>
      <c r="L34" s="46"/>
      <c r="M34" s="46"/>
      <c r="N34" s="47"/>
      <c r="O34" s="48"/>
      <c r="W34" s="29"/>
      <c r="X34" s="36"/>
    </row>
    <row r="35" spans="1:26" customFormat="1" ht="45.75" x14ac:dyDescent="0.25">
      <c r="A35" s="30" t="s">
        <v>48</v>
      </c>
      <c r="B35" s="31" t="s">
        <v>49</v>
      </c>
      <c r="C35" s="97" t="s">
        <v>50</v>
      </c>
      <c r="D35" s="97"/>
      <c r="E35" s="97"/>
      <c r="F35" s="32">
        <v>1E-3</v>
      </c>
      <c r="G35" s="33" t="s">
        <v>51</v>
      </c>
      <c r="H35" s="33" t="s">
        <v>52</v>
      </c>
      <c r="I35" s="33">
        <v>12.6</v>
      </c>
      <c r="J35" s="33">
        <v>43.73</v>
      </c>
      <c r="K35" s="33">
        <v>29.19</v>
      </c>
      <c r="L35" s="34" t="s">
        <v>53</v>
      </c>
      <c r="M35" s="33">
        <v>0.01</v>
      </c>
      <c r="N35" s="49">
        <v>100.06</v>
      </c>
      <c r="O35" s="50">
        <v>0.1</v>
      </c>
      <c r="W35" s="29"/>
      <c r="X35" s="36" t="s">
        <v>50</v>
      </c>
    </row>
    <row r="36" spans="1:26" customFormat="1" ht="22.5" x14ac:dyDescent="0.25">
      <c r="A36" s="37"/>
      <c r="B36" s="38" t="s">
        <v>39</v>
      </c>
      <c r="C36" s="98" t="s">
        <v>40</v>
      </c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9"/>
      <c r="W36" s="29"/>
      <c r="X36" s="36"/>
      <c r="Y36" s="2" t="s">
        <v>40</v>
      </c>
    </row>
    <row r="37" spans="1:26" customFormat="1" ht="34.5" x14ac:dyDescent="0.25">
      <c r="A37" s="37"/>
      <c r="B37" s="38" t="s">
        <v>41</v>
      </c>
      <c r="C37" s="98" t="s">
        <v>42</v>
      </c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9"/>
      <c r="W37" s="29"/>
      <c r="X37" s="36"/>
      <c r="Y37" s="2" t="s">
        <v>42</v>
      </c>
    </row>
    <row r="38" spans="1:26" customFormat="1" ht="45" x14ac:dyDescent="0.25">
      <c r="A38" s="37"/>
      <c r="B38" s="39" t="s">
        <v>43</v>
      </c>
      <c r="C38" s="98" t="s">
        <v>44</v>
      </c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9"/>
      <c r="W38" s="29"/>
      <c r="X38" s="36"/>
      <c r="Z38" s="2" t="s">
        <v>44</v>
      </c>
    </row>
    <row r="39" spans="1:26" customFormat="1" ht="15" x14ac:dyDescent="0.25">
      <c r="A39" s="40"/>
      <c r="B39" s="41"/>
      <c r="C39" s="41"/>
      <c r="D39" s="41"/>
      <c r="E39" s="42" t="s">
        <v>54</v>
      </c>
      <c r="F39" s="43"/>
      <c r="G39" s="44"/>
      <c r="H39" s="16"/>
      <c r="I39" s="16"/>
      <c r="J39" s="45">
        <v>50.39</v>
      </c>
      <c r="K39" s="46"/>
      <c r="L39" s="46"/>
      <c r="M39" s="46"/>
      <c r="N39" s="47"/>
      <c r="O39" s="48"/>
      <c r="W39" s="29"/>
      <c r="X39" s="36"/>
    </row>
    <row r="40" spans="1:26" customFormat="1" ht="15" x14ac:dyDescent="0.25">
      <c r="A40" s="40"/>
      <c r="B40" s="41"/>
      <c r="C40" s="41"/>
      <c r="D40" s="41"/>
      <c r="E40" s="42" t="s">
        <v>55</v>
      </c>
      <c r="F40" s="43"/>
      <c r="G40" s="44"/>
      <c r="H40" s="16"/>
      <c r="I40" s="16"/>
      <c r="J40" s="45">
        <v>45.94</v>
      </c>
      <c r="K40" s="46"/>
      <c r="L40" s="46"/>
      <c r="M40" s="46"/>
      <c r="N40" s="47"/>
      <c r="O40" s="48"/>
      <c r="W40" s="29"/>
      <c r="X40" s="36"/>
    </row>
    <row r="41" spans="1:26" customFormat="1" ht="15" x14ac:dyDescent="0.25">
      <c r="A41" s="40"/>
      <c r="B41" s="41"/>
      <c r="C41" s="41"/>
      <c r="D41" s="41"/>
      <c r="E41" s="42" t="s">
        <v>47</v>
      </c>
      <c r="F41" s="43"/>
      <c r="G41" s="44"/>
      <c r="H41" s="16"/>
      <c r="I41" s="16"/>
      <c r="J41" s="45">
        <v>140.06</v>
      </c>
      <c r="K41" s="46"/>
      <c r="L41" s="46"/>
      <c r="M41" s="46"/>
      <c r="N41" s="47"/>
      <c r="O41" s="48"/>
      <c r="W41" s="29"/>
      <c r="X41" s="36"/>
    </row>
    <row r="42" spans="1:26" customFormat="1" ht="57" x14ac:dyDescent="0.25">
      <c r="A42" s="30" t="s">
        <v>56</v>
      </c>
      <c r="B42" s="31" t="s">
        <v>57</v>
      </c>
      <c r="C42" s="97" t="s">
        <v>58</v>
      </c>
      <c r="D42" s="97"/>
      <c r="E42" s="97"/>
      <c r="F42" s="51">
        <v>1</v>
      </c>
      <c r="G42" s="33">
        <v>44.12</v>
      </c>
      <c r="H42" s="33"/>
      <c r="I42" s="33">
        <v>44.12</v>
      </c>
      <c r="J42" s="33">
        <v>44.12</v>
      </c>
      <c r="K42" s="33"/>
      <c r="L42" s="34"/>
      <c r="M42" s="33">
        <v>44.12</v>
      </c>
      <c r="N42" s="35">
        <v>0</v>
      </c>
      <c r="O42" s="35">
        <v>0</v>
      </c>
      <c r="W42" s="29"/>
      <c r="X42" s="36" t="s">
        <v>58</v>
      </c>
    </row>
    <row r="43" spans="1:26" customFormat="1" ht="45" x14ac:dyDescent="0.25">
      <c r="A43" s="37"/>
      <c r="B43" s="39" t="s">
        <v>43</v>
      </c>
      <c r="C43" s="98" t="s">
        <v>44</v>
      </c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9"/>
      <c r="W43" s="29"/>
      <c r="X43" s="36"/>
      <c r="Z43" s="2" t="s">
        <v>44</v>
      </c>
    </row>
    <row r="44" spans="1:26" customFormat="1" ht="45.75" x14ac:dyDescent="0.25">
      <c r="A44" s="30" t="s">
        <v>59</v>
      </c>
      <c r="B44" s="31" t="s">
        <v>60</v>
      </c>
      <c r="C44" s="97" t="s">
        <v>61</v>
      </c>
      <c r="D44" s="97"/>
      <c r="E44" s="97"/>
      <c r="F44" s="32">
        <v>1E-3</v>
      </c>
      <c r="G44" s="33" t="s">
        <v>62</v>
      </c>
      <c r="H44" s="33" t="s">
        <v>63</v>
      </c>
      <c r="I44" s="33">
        <v>101358.11</v>
      </c>
      <c r="J44" s="33">
        <v>267.79000000000002</v>
      </c>
      <c r="K44" s="33">
        <v>21.81</v>
      </c>
      <c r="L44" s="34" t="s">
        <v>64</v>
      </c>
      <c r="M44" s="33">
        <v>101.36</v>
      </c>
      <c r="N44" s="49">
        <v>73.39</v>
      </c>
      <c r="O44" s="49">
        <v>7.0000000000000007E-2</v>
      </c>
      <c r="W44" s="29"/>
      <c r="X44" s="36" t="s">
        <v>61</v>
      </c>
    </row>
    <row r="45" spans="1:26" customFormat="1" ht="22.5" x14ac:dyDescent="0.25">
      <c r="A45" s="37"/>
      <c r="B45" s="38" t="s">
        <v>39</v>
      </c>
      <c r="C45" s="98" t="s">
        <v>40</v>
      </c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9"/>
      <c r="W45" s="29"/>
      <c r="X45" s="36"/>
      <c r="Y45" s="2" t="s">
        <v>40</v>
      </c>
    </row>
    <row r="46" spans="1:26" customFormat="1" ht="34.5" x14ac:dyDescent="0.25">
      <c r="A46" s="37"/>
      <c r="B46" s="38" t="s">
        <v>41</v>
      </c>
      <c r="C46" s="98" t="s">
        <v>42</v>
      </c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9"/>
      <c r="W46" s="29"/>
      <c r="X46" s="36"/>
      <c r="Y46" s="2" t="s">
        <v>42</v>
      </c>
    </row>
    <row r="47" spans="1:26" customFormat="1" ht="45" x14ac:dyDescent="0.25">
      <c r="A47" s="37"/>
      <c r="B47" s="39" t="s">
        <v>43</v>
      </c>
      <c r="C47" s="98" t="s">
        <v>44</v>
      </c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9"/>
      <c r="W47" s="29"/>
      <c r="X47" s="36"/>
      <c r="Z47" s="2" t="s">
        <v>44</v>
      </c>
    </row>
    <row r="48" spans="1:26" customFormat="1" ht="15" x14ac:dyDescent="0.25">
      <c r="A48" s="40"/>
      <c r="B48" s="41"/>
      <c r="C48" s="41"/>
      <c r="D48" s="41"/>
      <c r="E48" s="42" t="s">
        <v>65</v>
      </c>
      <c r="F48" s="43"/>
      <c r="G48" s="44"/>
      <c r="H48" s="16"/>
      <c r="I48" s="16"/>
      <c r="J48" s="45">
        <v>66.75</v>
      </c>
      <c r="K48" s="46"/>
      <c r="L48" s="46"/>
      <c r="M48" s="46"/>
      <c r="N48" s="47"/>
      <c r="O48" s="48"/>
      <c r="W48" s="29"/>
      <c r="X48" s="36"/>
    </row>
    <row r="49" spans="1:28" customFormat="1" ht="15" x14ac:dyDescent="0.25">
      <c r="A49" s="40"/>
      <c r="B49" s="41"/>
      <c r="C49" s="41"/>
      <c r="D49" s="41"/>
      <c r="E49" s="42" t="s">
        <v>66</v>
      </c>
      <c r="F49" s="43"/>
      <c r="G49" s="44"/>
      <c r="H49" s="16"/>
      <c r="I49" s="16"/>
      <c r="J49" s="45">
        <v>60.85</v>
      </c>
      <c r="K49" s="46"/>
      <c r="L49" s="46"/>
      <c r="M49" s="46"/>
      <c r="N49" s="47"/>
      <c r="O49" s="48"/>
      <c r="W49" s="29"/>
      <c r="X49" s="36"/>
    </row>
    <row r="50" spans="1:28" customFormat="1" ht="15" x14ac:dyDescent="0.25">
      <c r="A50" s="40"/>
      <c r="B50" s="41"/>
      <c r="C50" s="41"/>
      <c r="D50" s="41"/>
      <c r="E50" s="42" t="s">
        <v>47</v>
      </c>
      <c r="F50" s="43"/>
      <c r="G50" s="44"/>
      <c r="H50" s="16"/>
      <c r="I50" s="16"/>
      <c r="J50" s="45">
        <v>395.39</v>
      </c>
      <c r="K50" s="46"/>
      <c r="L50" s="46"/>
      <c r="M50" s="46"/>
      <c r="N50" s="47"/>
      <c r="O50" s="48"/>
      <c r="W50" s="29"/>
      <c r="X50" s="36"/>
    </row>
    <row r="51" spans="1:28" customFormat="1" ht="45.75" x14ac:dyDescent="0.25">
      <c r="A51" s="30" t="s">
        <v>67</v>
      </c>
      <c r="B51" s="31" t="s">
        <v>68</v>
      </c>
      <c r="C51" s="97" t="s">
        <v>69</v>
      </c>
      <c r="D51" s="97"/>
      <c r="E51" s="97"/>
      <c r="F51" s="32">
        <v>1E-3</v>
      </c>
      <c r="G51" s="33" t="s">
        <v>70</v>
      </c>
      <c r="H51" s="33" t="s">
        <v>71</v>
      </c>
      <c r="I51" s="33">
        <v>40968.43</v>
      </c>
      <c r="J51" s="33">
        <v>88.96</v>
      </c>
      <c r="K51" s="33">
        <v>1.4</v>
      </c>
      <c r="L51" s="34" t="s">
        <v>72</v>
      </c>
      <c r="M51" s="33">
        <v>40.96</v>
      </c>
      <c r="N51" s="49">
        <v>4.6900000000000004</v>
      </c>
      <c r="O51" s="35">
        <v>0</v>
      </c>
      <c r="W51" s="29"/>
      <c r="X51" s="36" t="s">
        <v>69</v>
      </c>
    </row>
    <row r="52" spans="1:28" customFormat="1" ht="15" x14ac:dyDescent="0.25">
      <c r="A52" s="37"/>
      <c r="B52" s="38"/>
      <c r="C52" s="98" t="s">
        <v>73</v>
      </c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9"/>
      <c r="W52" s="29"/>
      <c r="X52" s="36"/>
      <c r="Y52" s="2" t="s">
        <v>73</v>
      </c>
    </row>
    <row r="53" spans="1:28" customFormat="1" ht="22.5" x14ac:dyDescent="0.25">
      <c r="A53" s="37"/>
      <c r="B53" s="38" t="s">
        <v>39</v>
      </c>
      <c r="C53" s="98" t="s">
        <v>40</v>
      </c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9"/>
      <c r="W53" s="29"/>
      <c r="X53" s="36"/>
      <c r="Y53" s="2" t="s">
        <v>40</v>
      </c>
    </row>
    <row r="54" spans="1:28" customFormat="1" ht="34.5" x14ac:dyDescent="0.25">
      <c r="A54" s="37"/>
      <c r="B54" s="38" t="s">
        <v>41</v>
      </c>
      <c r="C54" s="98" t="s">
        <v>42</v>
      </c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9"/>
      <c r="W54" s="29"/>
      <c r="X54" s="36"/>
      <c r="Y54" s="2" t="s">
        <v>42</v>
      </c>
    </row>
    <row r="55" spans="1:28" customFormat="1" ht="45" x14ac:dyDescent="0.25">
      <c r="A55" s="37"/>
      <c r="B55" s="39" t="s">
        <v>43</v>
      </c>
      <c r="C55" s="98" t="s">
        <v>44</v>
      </c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9"/>
      <c r="W55" s="29"/>
      <c r="X55" s="36"/>
      <c r="Z55" s="2" t="s">
        <v>44</v>
      </c>
    </row>
    <row r="56" spans="1:28" customFormat="1" ht="15" x14ac:dyDescent="0.25">
      <c r="A56" s="40"/>
      <c r="B56" s="41"/>
      <c r="C56" s="41"/>
      <c r="D56" s="41"/>
      <c r="E56" s="42" t="s">
        <v>74</v>
      </c>
      <c r="F56" s="43"/>
      <c r="G56" s="44"/>
      <c r="H56" s="16"/>
      <c r="I56" s="16"/>
      <c r="J56" s="45">
        <v>12.72</v>
      </c>
      <c r="K56" s="46"/>
      <c r="L56" s="46"/>
      <c r="M56" s="46"/>
      <c r="N56" s="47"/>
      <c r="O56" s="48"/>
      <c r="W56" s="29"/>
      <c r="X56" s="36"/>
    </row>
    <row r="57" spans="1:28" customFormat="1" ht="15" x14ac:dyDescent="0.25">
      <c r="A57" s="40"/>
      <c r="B57" s="41"/>
      <c r="C57" s="41"/>
      <c r="D57" s="41"/>
      <c r="E57" s="42" t="s">
        <v>75</v>
      </c>
      <c r="F57" s="43"/>
      <c r="G57" s="44"/>
      <c r="H57" s="16"/>
      <c r="I57" s="16"/>
      <c r="J57" s="45">
        <v>11.59</v>
      </c>
      <c r="K57" s="46"/>
      <c r="L57" s="46"/>
      <c r="M57" s="46"/>
      <c r="N57" s="47"/>
      <c r="O57" s="48"/>
      <c r="W57" s="29"/>
      <c r="X57" s="36"/>
    </row>
    <row r="58" spans="1:28" customFormat="1" ht="15" x14ac:dyDescent="0.25">
      <c r="A58" s="40"/>
      <c r="B58" s="41"/>
      <c r="C58" s="41"/>
      <c r="D58" s="41"/>
      <c r="E58" s="42" t="s">
        <v>47</v>
      </c>
      <c r="F58" s="43"/>
      <c r="G58" s="44"/>
      <c r="H58" s="16"/>
      <c r="I58" s="16"/>
      <c r="J58" s="45">
        <v>113.27</v>
      </c>
      <c r="K58" s="46"/>
      <c r="L58" s="46"/>
      <c r="M58" s="46"/>
      <c r="N58" s="47"/>
      <c r="O58" s="48"/>
      <c r="W58" s="29"/>
      <c r="X58" s="36"/>
    </row>
    <row r="59" spans="1:28" customFormat="1" ht="22.5" x14ac:dyDescent="0.25">
      <c r="A59" s="100" t="s">
        <v>76</v>
      </c>
      <c r="B59" s="101"/>
      <c r="C59" s="101"/>
      <c r="D59" s="101"/>
      <c r="E59" s="101"/>
      <c r="F59" s="101"/>
      <c r="G59" s="101"/>
      <c r="H59" s="101"/>
      <c r="I59" s="102"/>
      <c r="J59" s="33">
        <v>445.98</v>
      </c>
      <c r="K59" s="33">
        <v>52.4</v>
      </c>
      <c r="L59" s="33" t="s">
        <v>77</v>
      </c>
      <c r="M59" s="33">
        <v>186.45</v>
      </c>
      <c r="N59" s="52"/>
      <c r="O59" s="49">
        <v>0.17</v>
      </c>
      <c r="AA59" s="36" t="s">
        <v>76</v>
      </c>
    </row>
    <row r="60" spans="1:28" customFormat="1" ht="15" x14ac:dyDescent="0.25">
      <c r="A60" s="100" t="s">
        <v>78</v>
      </c>
      <c r="B60" s="101"/>
      <c r="C60" s="101"/>
      <c r="D60" s="101"/>
      <c r="E60" s="101"/>
      <c r="F60" s="101"/>
      <c r="G60" s="101"/>
      <c r="H60" s="101"/>
      <c r="I60" s="102"/>
      <c r="J60" s="33">
        <v>130.37</v>
      </c>
      <c r="K60" s="33"/>
      <c r="L60" s="33"/>
      <c r="M60" s="33"/>
      <c r="N60" s="52"/>
      <c r="O60" s="52"/>
      <c r="AA60" s="36" t="s">
        <v>78</v>
      </c>
    </row>
    <row r="61" spans="1:28" customFormat="1" ht="15" x14ac:dyDescent="0.25">
      <c r="A61" s="100" t="s">
        <v>79</v>
      </c>
      <c r="B61" s="101"/>
      <c r="C61" s="101"/>
      <c r="D61" s="101"/>
      <c r="E61" s="101"/>
      <c r="F61" s="101"/>
      <c r="G61" s="101"/>
      <c r="H61" s="101"/>
      <c r="I61" s="102"/>
      <c r="J61" s="33">
        <v>118.61</v>
      </c>
      <c r="K61" s="33"/>
      <c r="L61" s="33"/>
      <c r="M61" s="33"/>
      <c r="N61" s="52"/>
      <c r="O61" s="52"/>
      <c r="AA61" s="36" t="s">
        <v>79</v>
      </c>
    </row>
    <row r="62" spans="1:28" customFormat="1" ht="15" x14ac:dyDescent="0.25">
      <c r="A62" s="103" t="s">
        <v>116</v>
      </c>
      <c r="B62" s="104"/>
      <c r="C62" s="104"/>
      <c r="D62" s="104"/>
      <c r="E62" s="104"/>
      <c r="F62" s="104"/>
      <c r="G62" s="104"/>
      <c r="H62" s="104"/>
      <c r="I62" s="105"/>
      <c r="J62" s="33"/>
      <c r="K62" s="33"/>
      <c r="L62" s="33"/>
      <c r="M62" s="33"/>
      <c r="N62" s="52"/>
      <c r="O62" s="52"/>
      <c r="AA62" s="36" t="s">
        <v>80</v>
      </c>
    </row>
    <row r="63" spans="1:28" customFormat="1" ht="15" x14ac:dyDescent="0.25">
      <c r="A63" s="106" t="s">
        <v>104</v>
      </c>
      <c r="B63" s="98"/>
      <c r="C63" s="98"/>
      <c r="D63" s="98"/>
      <c r="E63" s="98"/>
      <c r="F63" s="98"/>
      <c r="G63" s="98"/>
      <c r="H63" s="98"/>
      <c r="I63" s="99"/>
      <c r="J63" s="53">
        <f>(2.12+648.72+44.12)*0.1234567</f>
        <v>85.797468232</v>
      </c>
      <c r="K63" s="53"/>
      <c r="L63" s="53"/>
      <c r="M63" s="53"/>
      <c r="N63" s="54"/>
      <c r="O63" s="54">
        <v>0.17</v>
      </c>
      <c r="AA63" s="36"/>
      <c r="AB63" s="2" t="s">
        <v>81</v>
      </c>
    </row>
    <row r="64" spans="1:28" customFormat="1" ht="15" x14ac:dyDescent="0.25">
      <c r="A64" s="107" t="s">
        <v>82</v>
      </c>
      <c r="B64" s="98"/>
      <c r="C64" s="98"/>
      <c r="D64" s="98"/>
      <c r="E64" s="98"/>
      <c r="F64" s="98"/>
      <c r="G64" s="98"/>
      <c r="H64" s="98"/>
      <c r="I64" s="99"/>
      <c r="J64" s="63">
        <f>694.96*0.1234567</f>
        <v>85.797468232</v>
      </c>
      <c r="K64" s="53"/>
      <c r="L64" s="53"/>
      <c r="M64" s="53"/>
      <c r="N64" s="54"/>
      <c r="O64" s="55">
        <v>0.17</v>
      </c>
      <c r="P64" s="65" t="s">
        <v>105</v>
      </c>
      <c r="AA64" s="36"/>
      <c r="AB64" s="2" t="s">
        <v>82</v>
      </c>
    </row>
    <row r="65" spans="1:30" customFormat="1" ht="15" x14ac:dyDescent="0.25">
      <c r="A65" s="107" t="s">
        <v>83</v>
      </c>
      <c r="B65" s="98"/>
      <c r="C65" s="98"/>
      <c r="D65" s="98"/>
      <c r="E65" s="98"/>
      <c r="F65" s="98"/>
      <c r="G65" s="98"/>
      <c r="H65" s="98"/>
      <c r="I65" s="99"/>
      <c r="J65" s="53"/>
      <c r="K65" s="53"/>
      <c r="L65" s="53"/>
      <c r="M65" s="53"/>
      <c r="N65" s="54"/>
      <c r="O65" s="54"/>
      <c r="AA65" s="36"/>
      <c r="AB65" s="2" t="s">
        <v>83</v>
      </c>
    </row>
    <row r="66" spans="1:30" customFormat="1" ht="15" x14ac:dyDescent="0.25">
      <c r="A66" s="107" t="s">
        <v>84</v>
      </c>
      <c r="B66" s="98"/>
      <c r="C66" s="98"/>
      <c r="D66" s="98"/>
      <c r="E66" s="98"/>
      <c r="F66" s="98"/>
      <c r="G66" s="98"/>
      <c r="H66" s="98"/>
      <c r="I66" s="99"/>
      <c r="J66" s="53">
        <f>186.45*0.1234567</f>
        <v>23.018501714999999</v>
      </c>
      <c r="K66" s="53"/>
      <c r="L66" s="53"/>
      <c r="M66" s="53"/>
      <c r="N66" s="54"/>
      <c r="O66" s="54"/>
      <c r="AA66" s="36"/>
      <c r="AB66" s="2" t="s">
        <v>84</v>
      </c>
    </row>
    <row r="67" spans="1:30" customFormat="1" ht="15" x14ac:dyDescent="0.25">
      <c r="A67" s="107" t="s">
        <v>85</v>
      </c>
      <c r="B67" s="98"/>
      <c r="C67" s="98"/>
      <c r="D67" s="98"/>
      <c r="E67" s="98"/>
      <c r="F67" s="98"/>
      <c r="G67" s="98"/>
      <c r="H67" s="98"/>
      <c r="I67" s="99"/>
      <c r="J67" s="53">
        <f>207.13*0.1234567</f>
        <v>25.571586271000001</v>
      </c>
      <c r="K67" s="53"/>
      <c r="L67" s="53"/>
      <c r="M67" s="53"/>
      <c r="N67" s="54"/>
      <c r="O67" s="54"/>
      <c r="AA67" s="36"/>
      <c r="AB67" s="2" t="s">
        <v>85</v>
      </c>
    </row>
    <row r="68" spans="1:30" customFormat="1" ht="15" x14ac:dyDescent="0.25">
      <c r="A68" s="107" t="s">
        <v>86</v>
      </c>
      <c r="B68" s="98"/>
      <c r="C68" s="98"/>
      <c r="D68" s="98"/>
      <c r="E68" s="98"/>
      <c r="F68" s="98"/>
      <c r="G68" s="98"/>
      <c r="H68" s="98"/>
      <c r="I68" s="99"/>
      <c r="J68" s="53">
        <f>88.91*0.1234567</f>
        <v>10.976535197</v>
      </c>
      <c r="K68" s="53"/>
      <c r="L68" s="53"/>
      <c r="M68" s="53"/>
      <c r="N68" s="54"/>
      <c r="O68" s="54"/>
      <c r="AA68" s="36"/>
      <c r="AB68" s="2" t="s">
        <v>86</v>
      </c>
    </row>
    <row r="69" spans="1:30" customFormat="1" ht="15" x14ac:dyDescent="0.25">
      <c r="A69" s="108" t="s">
        <v>87</v>
      </c>
      <c r="B69" s="109"/>
      <c r="C69" s="109"/>
      <c r="D69" s="109"/>
      <c r="E69" s="109"/>
      <c r="F69" s="109"/>
      <c r="G69" s="109"/>
      <c r="H69" s="109"/>
      <c r="I69" s="110"/>
      <c r="J69" s="53">
        <f>130.37*0.1234567</f>
        <v>16.095049979000002</v>
      </c>
      <c r="K69" s="53"/>
      <c r="L69" s="53"/>
      <c r="M69" s="53"/>
      <c r="N69" s="54"/>
      <c r="O69" s="54"/>
      <c r="AA69" s="36"/>
      <c r="AB69" s="2" t="s">
        <v>87</v>
      </c>
    </row>
    <row r="70" spans="1:30" customFormat="1" ht="15" x14ac:dyDescent="0.25">
      <c r="A70" s="107" t="s">
        <v>88</v>
      </c>
      <c r="B70" s="98"/>
      <c r="C70" s="98"/>
      <c r="D70" s="98"/>
      <c r="E70" s="98"/>
      <c r="F70" s="98"/>
      <c r="G70" s="98"/>
      <c r="H70" s="98"/>
      <c r="I70" s="99"/>
      <c r="J70" s="53">
        <f>118.61*0.1234567</f>
        <v>14.643199187</v>
      </c>
      <c r="K70" s="53"/>
      <c r="L70" s="53"/>
      <c r="M70" s="53"/>
      <c r="N70" s="54"/>
      <c r="O70" s="54"/>
      <c r="AA70" s="36"/>
      <c r="AB70" s="2" t="s">
        <v>88</v>
      </c>
    </row>
    <row r="71" spans="1:30" customFormat="1" ht="15" x14ac:dyDescent="0.25">
      <c r="A71" s="107" t="s">
        <v>89</v>
      </c>
      <c r="B71" s="98"/>
      <c r="C71" s="98"/>
      <c r="D71" s="98"/>
      <c r="E71" s="98"/>
      <c r="F71" s="98"/>
      <c r="G71" s="98"/>
      <c r="H71" s="98"/>
      <c r="I71" s="99"/>
      <c r="J71" s="63">
        <v>17.159493646400001</v>
      </c>
      <c r="K71" s="53"/>
      <c r="L71" s="53"/>
      <c r="M71" s="53"/>
      <c r="N71" s="54"/>
      <c r="O71" s="54"/>
      <c r="P71" s="64" t="s">
        <v>105</v>
      </c>
      <c r="AA71" s="36"/>
      <c r="AB71" s="2" t="s">
        <v>89</v>
      </c>
    </row>
    <row r="72" spans="1:30" customFormat="1" ht="15" x14ac:dyDescent="0.25">
      <c r="A72" s="100" t="s">
        <v>90</v>
      </c>
      <c r="B72" s="101"/>
      <c r="C72" s="101"/>
      <c r="D72" s="101"/>
      <c r="E72" s="101"/>
      <c r="F72" s="101"/>
      <c r="G72" s="101"/>
      <c r="H72" s="101"/>
      <c r="I72" s="102"/>
      <c r="J72" s="62">
        <v>102.95696187839999</v>
      </c>
      <c r="K72" s="33"/>
      <c r="L72" s="33"/>
      <c r="M72" s="33"/>
      <c r="N72" s="52"/>
      <c r="O72" s="49">
        <v>0.17</v>
      </c>
      <c r="P72" s="64" t="s">
        <v>105</v>
      </c>
      <c r="AA72" s="36"/>
      <c r="AC72" s="36" t="s">
        <v>90</v>
      </c>
    </row>
    <row r="73" spans="1:30" customFormat="1" ht="53.2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</row>
    <row r="74" spans="1:30" s="15" customFormat="1" ht="12.75" customHeight="1" x14ac:dyDescent="0.2">
      <c r="A74" s="114" t="s">
        <v>91</v>
      </c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56"/>
      <c r="Q74" s="56"/>
      <c r="R74" s="56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s="15" customFormat="1" ht="12.75" customHeight="1" x14ac:dyDescent="0.2">
      <c r="A75" s="111" t="s">
        <v>92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58"/>
      <c r="Q75" s="58"/>
      <c r="R75" s="58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s="15" customFormat="1" ht="13.5" customHeight="1" x14ac:dyDescent="0.25">
      <c r="A76" s="13"/>
      <c r="B76" s="13"/>
      <c r="C76" s="13"/>
      <c r="D76" s="13"/>
      <c r="E76" s="13"/>
      <c r="F76" s="13"/>
      <c r="G76" s="13"/>
      <c r="H76" s="59"/>
      <c r="I76" s="9"/>
      <c r="J76" s="9"/>
      <c r="K76" s="9"/>
      <c r="L76" s="9"/>
      <c r="M76" s="13"/>
      <c r="N76" s="13"/>
      <c r="O76" s="13"/>
      <c r="P76"/>
      <c r="Q76"/>
      <c r="R76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s="15" customFormat="1" ht="12.75" customHeight="1" x14ac:dyDescent="0.2">
      <c r="A77" s="115" t="s">
        <v>114</v>
      </c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56"/>
      <c r="Q77" s="56"/>
      <c r="R77" s="56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s="15" customFormat="1" ht="12.75" customHeight="1" x14ac:dyDescent="0.2">
      <c r="A78" s="111" t="s">
        <v>92</v>
      </c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58"/>
      <c r="Q78" s="58"/>
      <c r="R78" s="58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s="15" customFormat="1" ht="13.5" customHeight="1" x14ac:dyDescent="0.25">
      <c r="A79" s="13"/>
      <c r="B79" s="13"/>
      <c r="C79" s="13"/>
      <c r="D79" s="13"/>
      <c r="E79" s="13"/>
      <c r="F79" s="13"/>
      <c r="G79" s="13"/>
      <c r="H79" s="59"/>
      <c r="I79" s="9"/>
      <c r="J79" s="9"/>
      <c r="K79" s="9"/>
      <c r="L79" s="9"/>
      <c r="M79" s="13"/>
      <c r="N79" s="13"/>
      <c r="O79" s="13"/>
      <c r="P79"/>
      <c r="Q79"/>
      <c r="R79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customFormat="1" ht="15" x14ac:dyDescent="0.25">
      <c r="A80" s="3"/>
      <c r="B80" s="3"/>
      <c r="C80" s="3"/>
      <c r="D80" s="3"/>
      <c r="E80" s="3"/>
      <c r="F80" s="3"/>
      <c r="G80" s="3"/>
      <c r="H80" s="13"/>
      <c r="I80" s="112"/>
      <c r="J80" s="112"/>
      <c r="K80" s="112"/>
      <c r="L80" s="112"/>
      <c r="M80" s="3"/>
      <c r="N80" s="3"/>
      <c r="O80" s="3"/>
    </row>
    <row r="81" spans="1:30" customFormat="1" ht="15" x14ac:dyDescent="0.25">
      <c r="A81" s="113"/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2"/>
      <c r="Q81" s="2"/>
      <c r="R81" s="2"/>
      <c r="AD81" s="2" t="s">
        <v>93</v>
      </c>
    </row>
  </sheetData>
  <mergeCells count="66">
    <mergeCell ref="A81:O81"/>
    <mergeCell ref="A71:I71"/>
    <mergeCell ref="A72:I72"/>
    <mergeCell ref="A74:O74"/>
    <mergeCell ref="A75:O75"/>
    <mergeCell ref="A77:O77"/>
    <mergeCell ref="A68:I68"/>
    <mergeCell ref="A69:I69"/>
    <mergeCell ref="A70:I70"/>
    <mergeCell ref="A78:O78"/>
    <mergeCell ref="I80:L80"/>
    <mergeCell ref="A63:I63"/>
    <mergeCell ref="A64:I64"/>
    <mergeCell ref="A65:I65"/>
    <mergeCell ref="A66:I66"/>
    <mergeCell ref="A67:I67"/>
    <mergeCell ref="C55:O55"/>
    <mergeCell ref="A59:I59"/>
    <mergeCell ref="A60:I60"/>
    <mergeCell ref="A61:I61"/>
    <mergeCell ref="A62:I62"/>
    <mergeCell ref="C47:O47"/>
    <mergeCell ref="C51:E51"/>
    <mergeCell ref="C52:O52"/>
    <mergeCell ref="C53:O53"/>
    <mergeCell ref="C54:O54"/>
    <mergeCell ref="C42:E42"/>
    <mergeCell ref="C43:O43"/>
    <mergeCell ref="C44:E44"/>
    <mergeCell ref="C45:O45"/>
    <mergeCell ref="C46:O46"/>
    <mergeCell ref="C31:O31"/>
    <mergeCell ref="C35:E35"/>
    <mergeCell ref="C36:O36"/>
    <mergeCell ref="C37:O37"/>
    <mergeCell ref="C38:O38"/>
    <mergeCell ref="C26:E26"/>
    <mergeCell ref="A27:O27"/>
    <mergeCell ref="C28:E28"/>
    <mergeCell ref="C29:O29"/>
    <mergeCell ref="C30:O30"/>
    <mergeCell ref="A14:O14"/>
    <mergeCell ref="C15:G15"/>
    <mergeCell ref="L21:M21"/>
    <mergeCell ref="A23:A25"/>
    <mergeCell ref="B23:B25"/>
    <mergeCell ref="C23:E25"/>
    <mergeCell ref="F23:F25"/>
    <mergeCell ref="G23:I23"/>
    <mergeCell ref="J23:M23"/>
    <mergeCell ref="N23:O24"/>
    <mergeCell ref="I24:I25"/>
    <mergeCell ref="J24:J25"/>
    <mergeCell ref="K24:K25"/>
    <mergeCell ref="M24:M25"/>
    <mergeCell ref="A8:O8"/>
    <mergeCell ref="A9:O9"/>
    <mergeCell ref="A11:O11"/>
    <mergeCell ref="A12:O12"/>
    <mergeCell ref="A13:O13"/>
    <mergeCell ref="A2:C2"/>
    <mergeCell ref="L2:O2"/>
    <mergeCell ref="A3:D3"/>
    <mergeCell ref="K3:O3"/>
    <mergeCell ref="A4:D4"/>
    <mergeCell ref="K4:O4"/>
  </mergeCells>
  <printOptions horizontalCentered="1"/>
  <pageMargins left="0.39370077848434498" right="0.39370077848434498" top="0.35433071851730302" bottom="0.31496062874794001" header="0.118110239505768" footer="0.118110239505768"/>
  <pageSetup paperSize="9" scale="81" fitToHeight="0" orientation="landscape" r:id="rId1"/>
  <headerFooter>
    <oddFooter>&amp;RСтраница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256"/>
  <sheetViews>
    <sheetView topLeftCell="A184" workbookViewId="0">
      <selection activeCell="B85" sqref="B85"/>
    </sheetView>
  </sheetViews>
  <sheetFormatPr defaultRowHeight="15" x14ac:dyDescent="0.25"/>
  <sheetData>
    <row r="2" spans="2:2" x14ac:dyDescent="0.25">
      <c r="B2" s="60" t="s">
        <v>96</v>
      </c>
    </row>
    <row r="23" spans="2:2" x14ac:dyDescent="0.25">
      <c r="B23" t="s">
        <v>97</v>
      </c>
    </row>
    <row r="43" spans="2:2" x14ac:dyDescent="0.25">
      <c r="B43" t="s">
        <v>98</v>
      </c>
    </row>
    <row r="63" spans="2:2" x14ac:dyDescent="0.25">
      <c r="B63" t="s">
        <v>99</v>
      </c>
    </row>
    <row r="64" spans="2:2" x14ac:dyDescent="0.25">
      <c r="B64" s="61" t="s">
        <v>100</v>
      </c>
    </row>
    <row r="83" spans="2:2" x14ac:dyDescent="0.25">
      <c r="B83" s="60" t="s">
        <v>101</v>
      </c>
    </row>
    <row r="104" spans="2:2" x14ac:dyDescent="0.25">
      <c r="B104" s="60" t="s">
        <v>102</v>
      </c>
    </row>
    <row r="126" spans="2:2" x14ac:dyDescent="0.25">
      <c r="B126" s="60"/>
    </row>
    <row r="147" spans="2:2" x14ac:dyDescent="0.25">
      <c r="B147" s="60" t="s">
        <v>103</v>
      </c>
    </row>
    <row r="186" spans="2:2" x14ac:dyDescent="0.25">
      <c r="B186" s="60" t="s">
        <v>106</v>
      </c>
    </row>
    <row r="187" spans="2:2" x14ac:dyDescent="0.25">
      <c r="B187" s="70" t="s">
        <v>117</v>
      </c>
    </row>
    <row r="188" spans="2:2" x14ac:dyDescent="0.25">
      <c r="B188" s="70"/>
    </row>
    <row r="209" spans="2:2" x14ac:dyDescent="0.25">
      <c r="B209" s="60" t="s">
        <v>107</v>
      </c>
    </row>
    <row r="210" spans="2:2" x14ac:dyDescent="0.25">
      <c r="B210" s="70"/>
    </row>
    <row r="231" spans="2:2" x14ac:dyDescent="0.25">
      <c r="B231" s="60" t="s">
        <v>108</v>
      </c>
    </row>
    <row r="255" spans="2:2" x14ac:dyDescent="0.25">
      <c r="B255" s="69" t="s">
        <v>118</v>
      </c>
    </row>
    <row r="256" spans="2:2" x14ac:dyDescent="0.25">
      <c r="B256" s="60" t="s">
        <v>117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27"/>
  <sheetViews>
    <sheetView topLeftCell="A58" workbookViewId="0"/>
  </sheetViews>
  <sheetFormatPr defaultRowHeight="15" x14ac:dyDescent="0.25"/>
  <sheetData>
    <row r="2" spans="1:1" x14ac:dyDescent="0.25">
      <c r="A2" s="60" t="s">
        <v>94</v>
      </c>
    </row>
    <row r="27" spans="1:1" x14ac:dyDescent="0.25">
      <c r="A27" s="60" t="s">
        <v>95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Образец сметы 2022</vt:lpstr>
      <vt:lpstr>настройка параметров</vt:lpstr>
      <vt:lpstr>Выгрузка</vt:lpstr>
      <vt:lpstr>'Образец сметы 2022'!Заголовки_для_печати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Петрова В.А. - Ведущий инженер</dc:creator>
  <cp:lastModifiedBy>Волкова Н.Н. - Начальник УСДиЦ</cp:lastModifiedBy>
  <cp:lastPrinted>2021-05-26T13:48:38Z</cp:lastPrinted>
  <dcterms:created xsi:type="dcterms:W3CDTF">2020-09-30T08:50:27Z</dcterms:created>
  <dcterms:modified xsi:type="dcterms:W3CDTF">2023-08-12T16:48:01Z</dcterms:modified>
</cp:coreProperties>
</file>